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siah\Downloads\"/>
    </mc:Choice>
  </mc:AlternateContent>
  <xr:revisionPtr revIDLastSave="0" documentId="8_{B919E940-3CEB-49A9-AE95-F658DDDED19C}" xr6:coauthVersionLast="44" xr6:coauthVersionMax="44" xr10:uidLastSave="{00000000-0000-0000-0000-000000000000}"/>
  <bookViews>
    <workbookView xWindow="-110" yWindow="-110" windowWidth="19420" windowHeight="10420" firstSheet="4" activeTab="10" xr2:uid="{00000000-000D-0000-FFFF-FFFF00000000}"/>
  </bookViews>
  <sheets>
    <sheet name="GB" sheetId="1" r:id="rId1"/>
    <sheet name="Scotland" sheetId="2" r:id="rId2"/>
    <sheet name="North East" sheetId="3" r:id="rId3"/>
    <sheet name="North West" sheetId="4" r:id="rId4"/>
    <sheet name="Yorkshire &amp; Humber" sheetId="5" r:id="rId5"/>
    <sheet name="Wales" sheetId="6" r:id="rId6"/>
    <sheet name="West Midlands" sheetId="7" r:id="rId7"/>
    <sheet name="East Midlands" sheetId="8" r:id="rId8"/>
    <sheet name="Eastern" sheetId="9" r:id="rId9"/>
    <sheet name="South East" sheetId="10" r:id="rId10"/>
    <sheet name="London" sheetId="11" r:id="rId11"/>
    <sheet name="South West" sheetId="12" r:id="rId12"/>
    <sheet name="England" sheetId="13" r:id="rId13"/>
  </sheets>
  <definedNames>
    <definedName name="_xlnm._FilterDatabase" localSheetId="7" hidden="1">'East Midlands'!$A$1:$M$29</definedName>
    <definedName name="_xlnm._FilterDatabase" localSheetId="8" hidden="1">Eastern!$A$1:$M$46</definedName>
    <definedName name="_xlnm._FilterDatabase" localSheetId="12" hidden="1">England!$A$1:$M$301</definedName>
    <definedName name="_xlnm._FilterDatabase" localSheetId="0" hidden="1">GB!$A$1:$L$320</definedName>
    <definedName name="_xlnm._FilterDatabase" localSheetId="10" hidden="1">London!$A$1:$M$47</definedName>
    <definedName name="_xlnm._FilterDatabase" localSheetId="2" hidden="1">'North East'!$A$1:$N$11</definedName>
    <definedName name="_xlnm._FilterDatabase" localSheetId="3" hidden="1">'North West'!$A$1:$M$33</definedName>
    <definedName name="_xlnm._FilterDatabase" localSheetId="1" hidden="1">Scotland!$A$1:$N$5</definedName>
    <definedName name="_xlnm._FilterDatabase" localSheetId="9" hidden="1">'South East'!$A$1:$M$56</definedName>
    <definedName name="_xlnm._FilterDatabase" localSheetId="11" hidden="1">'South West'!$A$1:$M$34</definedName>
    <definedName name="_xlnm._FilterDatabase" localSheetId="5" hidden="1">Wales!$A$1:$M$13</definedName>
    <definedName name="_xlnm._FilterDatabase" localSheetId="6" hidden="1">'West Midlands'!$A$1:$M$35</definedName>
    <definedName name="_xlnm._FilterDatabase" localSheetId="4" hidden="1">'Yorkshire &amp; Humber'!$A$1:$M$21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3" i="13" l="1"/>
  <c r="G312" i="13"/>
  <c r="G310" i="13"/>
  <c r="G45" i="12"/>
  <c r="G44" i="12"/>
  <c r="G42" i="12"/>
  <c r="G55" i="11"/>
  <c r="G56" i="11"/>
  <c r="G53" i="11"/>
  <c r="G67" i="10"/>
  <c r="G66" i="10"/>
  <c r="G64" i="10"/>
  <c r="G55" i="9"/>
  <c r="G53" i="9"/>
  <c r="G38" i="8"/>
  <c r="G37" i="8"/>
  <c r="G35" i="8"/>
  <c r="G43" i="7"/>
  <c r="G42" i="7"/>
  <c r="G40" i="7"/>
  <c r="G20" i="6"/>
  <c r="G18" i="6"/>
  <c r="G27" i="5"/>
  <c r="G26" i="5"/>
  <c r="G24" i="5"/>
  <c r="G41" i="4"/>
  <c r="G1048576" i="4"/>
  <c r="G38" i="4"/>
  <c r="G40" i="4"/>
  <c r="G23" i="3"/>
  <c r="G22" i="3"/>
  <c r="G20" i="3"/>
  <c r="F13" i="2"/>
  <c r="E328" i="1"/>
  <c r="E327" i="1"/>
  <c r="E326" i="1"/>
  <c r="E324" i="1"/>
  <c r="C35" i="12" l="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316" i="1" l="1"/>
  <c r="G317" i="1"/>
</calcChain>
</file>

<file path=xl/sharedStrings.xml><?xml version="1.0" encoding="utf-8"?>
<sst xmlns="http://schemas.openxmlformats.org/spreadsheetml/2006/main" count="6797" uniqueCount="900">
  <si>
    <t>Organization</t>
  </si>
  <si>
    <t>Con gain from Lib Dem</t>
  </si>
  <si>
    <t>Lab gain from Lib Dem</t>
  </si>
  <si>
    <t>Newark</t>
  </si>
  <si>
    <t>Con gain from Lab</t>
  </si>
  <si>
    <t>SNP gain from Lab</t>
  </si>
  <si>
    <t>Bristol West</t>
  </si>
  <si>
    <t>Harborough</t>
  </si>
  <si>
    <t>Nottingham South</t>
  </si>
  <si>
    <t xml:space="preserve">Lab gain from Con  </t>
  </si>
  <si>
    <t>Torridge and West Devon</t>
  </si>
  <si>
    <t>Feltham and Heston</t>
  </si>
  <si>
    <t>Lab gain from Con</t>
  </si>
  <si>
    <t>Wythenshawe and Sale East</t>
  </si>
  <si>
    <t>Lab gain from Con (Manchester Wythenshawe)</t>
  </si>
  <si>
    <t>South Ribble</t>
  </si>
  <si>
    <t>Salford and Eccles</t>
  </si>
  <si>
    <t>Lab gain from Con (Salford North; Salford South; Eccles)</t>
  </si>
  <si>
    <t>Bexhill and Battle</t>
  </si>
  <si>
    <t>Con gain from Lib (Rye)</t>
  </si>
  <si>
    <t>Colchester</t>
  </si>
  <si>
    <t>Holborn and St Pancras</t>
  </si>
  <si>
    <t>Lab gain from Con (Holborn &amp; St Pancras South)</t>
  </si>
  <si>
    <t>York Central</t>
  </si>
  <si>
    <t>Lib Dem gain from Con</t>
  </si>
  <si>
    <t>New Forest East</t>
  </si>
  <si>
    <t>Con gain from Lib (New Forest)</t>
  </si>
  <si>
    <t>New Forest West</t>
  </si>
  <si>
    <t>Newcastle upon Tyne East</t>
  </si>
  <si>
    <t>Lab gain from Lib</t>
  </si>
  <si>
    <t>North Durham</t>
  </si>
  <si>
    <t>Lab gain from Lib (Chester-le-Street)</t>
  </si>
  <si>
    <t>North East Bedfordshire</t>
  </si>
  <si>
    <t>Con gain from Lib</t>
  </si>
  <si>
    <t>North East Cambridgeshire</t>
  </si>
  <si>
    <t>North East Hertfordshire</t>
  </si>
  <si>
    <t>Con gain from Lab (Hitchin)</t>
  </si>
  <si>
    <t>North Herefordshire</t>
  </si>
  <si>
    <t>North Shropshire</t>
  </si>
  <si>
    <t>Con gain from Lib (Oswestry)</t>
  </si>
  <si>
    <t>North Somerset</t>
  </si>
  <si>
    <t>North Thanet</t>
  </si>
  <si>
    <t>Con gain from Lib (East Kent)</t>
  </si>
  <si>
    <t>North Tyneside</t>
  </si>
  <si>
    <t>Lab gain from Con (Wallsend)</t>
  </si>
  <si>
    <t>North West Cambridgeshire</t>
  </si>
  <si>
    <t>North West Leicestershire</t>
  </si>
  <si>
    <t>North Wiltshire</t>
  </si>
  <si>
    <t>Con gain from Lib (Chippenham)</t>
  </si>
  <si>
    <t>Nottingham East</t>
  </si>
  <si>
    <t>Nottingham North</t>
  </si>
  <si>
    <t>Nuneaton</t>
  </si>
  <si>
    <t>Old Bexley and Sidcup</t>
  </si>
  <si>
    <t>Con gain from Lab (Bexley)</t>
  </si>
  <si>
    <t>Orpington</t>
  </si>
  <si>
    <t>Oxford East</t>
  </si>
  <si>
    <t>Lab gain from National Liberal</t>
  </si>
  <si>
    <t>Poole</t>
  </si>
  <si>
    <t>Con gain from Lib (East Dorset)</t>
  </si>
  <si>
    <t>Poplar and Limehouse</t>
  </si>
  <si>
    <t>Lab gain from Con (Mile End); Lab gain from Lib (Whitechapel &amp; St Georges)</t>
  </si>
  <si>
    <t>Preston</t>
  </si>
  <si>
    <t>Lab gain from Con (Preston South)</t>
  </si>
  <si>
    <t>Rayleigh and Wickford</t>
  </si>
  <si>
    <t>Con gain from Lab (Maldon)</t>
  </si>
  <si>
    <t>Redditch</t>
  </si>
  <si>
    <t>Reigate</t>
  </si>
  <si>
    <t>Ribble Valley</t>
  </si>
  <si>
    <t>Rochford and Southend East</t>
  </si>
  <si>
    <t>Con gain from Lib (South East Essex)</t>
  </si>
  <si>
    <t>Rugby</t>
  </si>
  <si>
    <t>Con gain from Lab (Rugby &amp; Kenilworth)</t>
  </si>
  <si>
    <t>Ruislip, Northwood and Pinner</t>
  </si>
  <si>
    <t>Con gain from Lab (Ruislip-Northwood, which had been in Uxbridge in 1945)</t>
  </si>
  <si>
    <t>Runnymede and Weybridge</t>
  </si>
  <si>
    <t>Con gain from Lib (Chertsey)</t>
  </si>
  <si>
    <t>Rutland and Melton</t>
  </si>
  <si>
    <t>Con gain from Lib (Melton)</t>
  </si>
  <si>
    <t>Saffron Walden</t>
  </si>
  <si>
    <t>Salisbury</t>
  </si>
  <si>
    <t>Selby and Ainsty</t>
  </si>
  <si>
    <t>Sevenoaks</t>
  </si>
  <si>
    <t>Sheffield Central</t>
  </si>
  <si>
    <t>Sittingbourne and Sheppey</t>
  </si>
  <si>
    <t>Skipton and Ripon</t>
  </si>
  <si>
    <t>Con gain from Lib (Ripon)</t>
  </si>
  <si>
    <t>South Derbyshire</t>
  </si>
  <si>
    <t>South Dorset</t>
  </si>
  <si>
    <t>South East Cornwall</t>
  </si>
  <si>
    <t>South Holland and The Deepings</t>
  </si>
  <si>
    <t>South Norfolk</t>
  </si>
  <si>
    <t>South Northamptonshire</t>
  </si>
  <si>
    <t>South Staffordshire</t>
  </si>
  <si>
    <t>South West Devon</t>
  </si>
  <si>
    <t>Con gain from Lib (Totnes)</t>
  </si>
  <si>
    <t>South West Norfolk</t>
  </si>
  <si>
    <t>Southend West</t>
  </si>
  <si>
    <t>Spelthorne</t>
  </si>
  <si>
    <t>Staffordshire Moorlands</t>
  </si>
  <si>
    <t>Stone</t>
  </si>
  <si>
    <t>Stourbridge</t>
  </si>
  <si>
    <t>Stratford-on-Avon</t>
  </si>
  <si>
    <t>Streatham</t>
  </si>
  <si>
    <t>Stretford and Urmston</t>
  </si>
  <si>
    <t>Lab gain from Con (Stretford)</t>
  </si>
  <si>
    <t>Suffolk Coastal</t>
  </si>
  <si>
    <t>Con gain from Lib (Woodbridge)</t>
  </si>
  <si>
    <t>Sutton Coldfield</t>
  </si>
  <si>
    <t>Con gain from Lib (Tamworth)</t>
  </si>
  <si>
    <t>Tamworth</t>
  </si>
  <si>
    <t>Tatton</t>
  </si>
  <si>
    <t>Tewkesbury</t>
  </si>
  <si>
    <t>The Cotswolds</t>
  </si>
  <si>
    <t>Con gain from Lib (Cirencester)</t>
  </si>
  <si>
    <t>The Wrekin</t>
  </si>
  <si>
    <t>Thurrock</t>
  </si>
  <si>
    <t>Tiverton and Honiton</t>
  </si>
  <si>
    <t>Con gain from Lib (Tiverton)</t>
  </si>
  <si>
    <t>Tooting</t>
  </si>
  <si>
    <t>Lab gain from Con (Wandsworth Central)</t>
  </si>
  <si>
    <t>Tunbridge Wells</t>
  </si>
  <si>
    <t>Con gain from Lib (Tunbridge)</t>
  </si>
  <si>
    <t>Vauxhall</t>
  </si>
  <si>
    <t>Lab gain from Lib (Lambeth North)</t>
  </si>
  <si>
    <t>Wallasey</t>
  </si>
  <si>
    <t>Walthamstow</t>
  </si>
  <si>
    <t>Waveney</t>
  </si>
  <si>
    <t>Wellingborough</t>
  </si>
  <si>
    <t>Welwyn Hatfield</t>
  </si>
  <si>
    <t>West Dorset</t>
  </si>
  <si>
    <t>Whig gain from Con (Dorset). West Dorset has been held by the Conservatives from 1885-2019. Prior to 1885, Dorset elected 3 MPs. After this Whig gain in 1857, 2 Tories &amp; 1 Whig/Lib were elected right through to 1885.</t>
  </si>
  <si>
    <t>West Ham</t>
  </si>
  <si>
    <t>Lab gain from Con (Upton)</t>
  </si>
  <si>
    <t>West Suffolk</t>
  </si>
  <si>
    <t>Con gain from Lib (Eye)</t>
  </si>
  <si>
    <t>West Worcestershire</t>
  </si>
  <si>
    <t>Con gain from Lib (Evesham)</t>
  </si>
  <si>
    <t>Westminster North</t>
  </si>
  <si>
    <t>Lab gain from Con (Regent's Park &amp; Kensington North)</t>
  </si>
  <si>
    <t>Weston-Super-Mare</t>
  </si>
  <si>
    <t>Windsor</t>
  </si>
  <si>
    <t>Witham</t>
  </si>
  <si>
    <t>Con gain from Lab (Braintree)</t>
  </si>
  <si>
    <t>Con gain from Lib (Newbury)</t>
  </si>
  <si>
    <t>Worthing West</t>
  </si>
  <si>
    <t>Con gain from Lib (Lewes)</t>
  </si>
  <si>
    <t>Wyre and Preston North</t>
  </si>
  <si>
    <t>Con gain from Lab (Lancaster &amp; Wyre)</t>
  </si>
  <si>
    <t>Wyre Forest</t>
  </si>
  <si>
    <t>Con gain from Health Concern</t>
  </si>
  <si>
    <t>Con gain from Lib (Ryedale)</t>
  </si>
  <si>
    <t>East Surrey</t>
  </si>
  <si>
    <t>Con gain from Lib (Reigate)</t>
  </si>
  <si>
    <t>East Yorkshire</t>
  </si>
  <si>
    <t>Con gain from Lib (Bridlington)</t>
  </si>
  <si>
    <t>Epping Forest</t>
  </si>
  <si>
    <t>Con gain from Lab (Epping)</t>
  </si>
  <si>
    <t>Epsom and Ewell</t>
  </si>
  <si>
    <t>Con gain from Lib (East Surrey). Prior to 1885, part of East Surrey, which elected 2 MPs up until abolition of the seat in 1885. There were 2 Con gains from Lib in 1874, which were held by the Cons until abolition of the seat in 1885. Epsom held by Conservatives from 1885-1974. Epsom &amp; Ewell held by Conservatives from 1974-2019</t>
  </si>
  <si>
    <t>Exeter</t>
  </si>
  <si>
    <t>Folkestone and Hythe</t>
  </si>
  <si>
    <t>Con gain from Lib (Hythe)</t>
  </si>
  <si>
    <t>Fylde</t>
  </si>
  <si>
    <t>Con gain from Lib (North Lancashire). Prior to 1885, part of North Lancashire, which elected 2 MPs up to abolition of seat in 1885. Con gained a seat from Lib in 1868 and then Con held both seats until abolition of seat in 1885. From 1885-1918 was part of Blackpool (held by Cons throughout). After 1918, was Fylde (1918-1950 &amp; 1983-2019) and Fylde North and Fylde South (both 1950-1983). All Con held throughout</t>
  </si>
  <si>
    <t>Gainsborough</t>
  </si>
  <si>
    <t>Garston and Halewood</t>
  </si>
  <si>
    <t>Lab gain from Con (Liverpool Garston)</t>
  </si>
  <si>
    <t>Gateshead</t>
  </si>
  <si>
    <t>Gillingham and Rainham</t>
  </si>
  <si>
    <t>Gosport</t>
  </si>
  <si>
    <t xml:space="preserve">Con gain from Lib (South Hampshire). Prior to 1885, part of South Hampshire, which elected 2 MPs. Con gained a seat from Lib in 1880 and held both seats until abolition of seat in 1885. Gosport held by Conservatives (1974-2019). Previously part of Gosport &amp; Fareham (Con: 1950-1974). Previously part of Fareham (Con: 1885-1950). </t>
  </si>
  <si>
    <t>Grantham and Stamford</t>
  </si>
  <si>
    <t>Con gain from Independent (Grantham)</t>
  </si>
  <si>
    <t>Gravesham</t>
  </si>
  <si>
    <t>Great Yarmouth</t>
  </si>
  <si>
    <t>Hackney North and Stoke Newington</t>
  </si>
  <si>
    <t>Lab gain from Con (Hackney North) (Stoke Newington)</t>
  </si>
  <si>
    <t>Hackney South and Shoreditch</t>
  </si>
  <si>
    <t>Lab gain from National Liberal (Shoreditch)</t>
  </si>
  <si>
    <t>Halesowen and Rowley Regis</t>
  </si>
  <si>
    <t>Haltemprice and Howden</t>
  </si>
  <si>
    <t>Halton</t>
  </si>
  <si>
    <t>Lab gain from Con (Widnes)</t>
  </si>
  <si>
    <t>Hammersmith</t>
  </si>
  <si>
    <t>Lab gain from Con (Hammersmith North)</t>
  </si>
  <si>
    <t>Harlow</t>
  </si>
  <si>
    <t>Harwich and North Essex</t>
  </si>
  <si>
    <t>Liberal National gain from Lib (Harwich). Conservatives did not stand against the Libera National candidate from 1931 onwards and the Liberal Nationals and Conservatives merged at constituency level in 1947</t>
  </si>
  <si>
    <t>Hayes and Harlington</t>
  </si>
  <si>
    <t>Hemel Hempstead</t>
  </si>
  <si>
    <t>Henley</t>
  </si>
  <si>
    <t>Hereford and South Herefordshire</t>
  </si>
  <si>
    <t>Hertford and Stortford</t>
  </si>
  <si>
    <t>Con gain from Anti-Waste League (Hertford)</t>
  </si>
  <si>
    <t>Hexham</t>
  </si>
  <si>
    <t>Hitchin and Harpenden</t>
  </si>
  <si>
    <t>Hornchurch and Upminster</t>
  </si>
  <si>
    <t>Con gain from Lab (Upminster)</t>
  </si>
  <si>
    <t>Huntingdon</t>
  </si>
  <si>
    <t>Liberal National gain from Lib (Huntingdonshire). Conservatives did not stand against the Libera National candidate from 1931 onwards and the Liberal Nationals and Conservatives merged at constituency level in 1947</t>
  </si>
  <si>
    <t>Ilford South</t>
  </si>
  <si>
    <t>Isle of Wight</t>
  </si>
  <si>
    <t>Islington North</t>
  </si>
  <si>
    <t>Islington South and Finsbury</t>
  </si>
  <si>
    <t>Lab gain from Con (Islington South)</t>
  </si>
  <si>
    <t>Aldershot</t>
  </si>
  <si>
    <t>Con gain from Whig (North Hampshire). From 1832-1885, North Hampshire elected 2 MPs. In 1857, the Cons gained one seat from the Whigs and the Cons then held both seats from 1857-1885. After this, Aldershot was part of Basingstoke from 1885-1918 and was held by the Cons throughout the period. From 1918-2019, Aldershot has been held by the Cons</t>
  </si>
  <si>
    <t>Amber Valley</t>
  </si>
  <si>
    <t>Arundel and South Downs</t>
  </si>
  <si>
    <t>Barking</t>
  </si>
  <si>
    <t>Lab gain from Con (Romford)</t>
  </si>
  <si>
    <t>Basildon and Billericay</t>
  </si>
  <si>
    <t>Con gain from Lab (Billericay)</t>
  </si>
  <si>
    <t>Lab gain from National Labour</t>
  </si>
  <si>
    <t>Con gain from Lib (Aylesbury)</t>
  </si>
  <si>
    <t>Beckenham</t>
  </si>
  <si>
    <t>Con gain from Radical &amp; Con gain from Peelite (West Kent). West Kent elected 2 MPs from 1832-1885, when the seat was abolished. In 1859, the Cons made 2 gains and held both seats for the rest of the seat's lifetime. After 1885, the seat was in Sevenoaks from 1885-1918, held by the Cons throughout. From 1918-1950, the seat was part of Bromley, held by the Cons throughout. From 1950-2019, Beckenham has been held by the Cons</t>
  </si>
  <si>
    <t>Bethnal Green and Bow</t>
  </si>
  <si>
    <t>Lab gain from Respect</t>
  </si>
  <si>
    <t>Beverley and Holderness</t>
  </si>
  <si>
    <t>Bexleyheath and Crayford</t>
  </si>
  <si>
    <t>Birkenhead</t>
  </si>
  <si>
    <t>Lab gain from Con (Birkenhead East) (Birkenhead West)</t>
  </si>
  <si>
    <t>Birmingham, Hall Green</t>
  </si>
  <si>
    <t>Birmingham, Hodge Hill</t>
  </si>
  <si>
    <t>Lab gain from Con (Birmingham Stetchford)</t>
  </si>
  <si>
    <t>Birmingham, Ladywood</t>
  </si>
  <si>
    <t>Birmingham, Perry Barr</t>
  </si>
  <si>
    <t>Kenilworth and Southam</t>
  </si>
  <si>
    <t>Kettering</t>
  </si>
  <si>
    <t>Kingston upon Hull North</t>
  </si>
  <si>
    <t>Knowsley</t>
  </si>
  <si>
    <t>Leeds Central</t>
  </si>
  <si>
    <t>Leeds North West</t>
  </si>
  <si>
    <t>Leeds West</t>
  </si>
  <si>
    <t>Leicester East</t>
  </si>
  <si>
    <t>Leicester West</t>
  </si>
  <si>
    <t>Lewisham West and Penge</t>
  </si>
  <si>
    <t>Lab gain from Con (Lewisham West)</t>
  </si>
  <si>
    <t>Leyton and Wanstead</t>
  </si>
  <si>
    <t>Lab gain from Con (Leyton)</t>
  </si>
  <si>
    <t>Lichfield</t>
  </si>
  <si>
    <t>Liverpool, Riverside</t>
  </si>
  <si>
    <t>Lab gain from Con (Liverpool Toxteth)</t>
  </si>
  <si>
    <t>Liverpool, Walton</t>
  </si>
  <si>
    <t>Liverpool, Wavertree</t>
  </si>
  <si>
    <t>Liverpool, West Derby</t>
  </si>
  <si>
    <t>Jarrow</t>
  </si>
  <si>
    <t>Lab gain from Coalition Liberal</t>
  </si>
  <si>
    <t>Ludlow</t>
  </si>
  <si>
    <t>Maidenhead</t>
  </si>
  <si>
    <t>Maidstone and The Weald</t>
  </si>
  <si>
    <t>Con gain from Lib (Maidstone)</t>
  </si>
  <si>
    <t>Maldon</t>
  </si>
  <si>
    <t>Manchester, Gorton</t>
  </si>
  <si>
    <t>Mansfield</t>
  </si>
  <si>
    <t>Mid Bedfordshire</t>
  </si>
  <si>
    <t>Mid Derbyshire</t>
  </si>
  <si>
    <t>Mid Sussex</t>
  </si>
  <si>
    <t>Con gain from Lib (Mid Sussex)</t>
  </si>
  <si>
    <t>Mitcham and Morden</t>
  </si>
  <si>
    <t>Montgomeryshire</t>
  </si>
  <si>
    <t>Cynon Valley</t>
  </si>
  <si>
    <t>Lab gain from Coalition National Democrat (Aberdare)</t>
  </si>
  <si>
    <t>Dartford</t>
  </si>
  <si>
    <t>Daventry</t>
  </si>
  <si>
    <t>Con gain from Lib (South Northamptonshire)</t>
  </si>
  <si>
    <t>Derbyshire Dales</t>
  </si>
  <si>
    <t>Con gain from Lab (West Derbyshire)</t>
  </si>
  <si>
    <t>Devizes</t>
  </si>
  <si>
    <t>Dover</t>
  </si>
  <si>
    <t>East Ham</t>
  </si>
  <si>
    <t>Lab gain from Con (East Ham North)</t>
  </si>
  <si>
    <t>East Hampshire</t>
  </si>
  <si>
    <t>Con gain from Lib (East Hampshire)</t>
  </si>
  <si>
    <t>Dundee East</t>
  </si>
  <si>
    <t>Ealing North</t>
  </si>
  <si>
    <t>Ealing, Southall</t>
  </si>
  <si>
    <t>Lab gain from Con (Uxbridge)</t>
  </si>
  <si>
    <t>Easington</t>
  </si>
  <si>
    <t>Lab gain from National Labour (Seaham)</t>
  </si>
  <si>
    <t>Chatham and Aylesford</t>
  </si>
  <si>
    <t>Chelmsford</t>
  </si>
  <si>
    <t>Con gain from Common Wealth</t>
  </si>
  <si>
    <t>Chesham and Amersham</t>
  </si>
  <si>
    <t>Chichester</t>
  </si>
  <si>
    <t>Chorley</t>
  </si>
  <si>
    <t>Christchurch</t>
  </si>
  <si>
    <t>Clacton</t>
  </si>
  <si>
    <t>Con gain from Ukip</t>
  </si>
  <si>
    <t>Cleethorpes</t>
  </si>
  <si>
    <t>Congleton</t>
  </si>
  <si>
    <t>Con gain from Lib (Knutsford)</t>
  </si>
  <si>
    <t>Blackley and Broughton</t>
  </si>
  <si>
    <t>Lab gain from Con (Manchester Blackley)</t>
  </si>
  <si>
    <t>Blaenau Gwent</t>
  </si>
  <si>
    <t>Lab gain from Blaenau Gwent People's Voice</t>
  </si>
  <si>
    <t>Bognor Regis and Littlehampton</t>
  </si>
  <si>
    <t>Con gain from Lib (Chichester)</t>
  </si>
  <si>
    <t>Bolton South East</t>
  </si>
  <si>
    <t>Lab gain from Con (Bolton East)</t>
  </si>
  <si>
    <t>Bosworth</t>
  </si>
  <si>
    <t>Bournemouth East</t>
  </si>
  <si>
    <t>Con gain from National (Bournemouth)</t>
  </si>
  <si>
    <t>Bracknell</t>
  </si>
  <si>
    <t>Brentwood and Ongar</t>
  </si>
  <si>
    <t>Bridgwater and West Somerset</t>
  </si>
  <si>
    <t>Con gain from Independent Progressive (Bridgwater)</t>
  </si>
  <si>
    <t>Brigg and Goole</t>
  </si>
  <si>
    <t>Brighton, Pavilion</t>
  </si>
  <si>
    <t>Green gain from Lab</t>
  </si>
  <si>
    <t>Bristol East</t>
  </si>
  <si>
    <t>Broadland</t>
  </si>
  <si>
    <t>Bromley and Chislehurst</t>
  </si>
  <si>
    <t>Con gain from Lab (Chislehurst)</t>
  </si>
  <si>
    <t>Bromsgrove</t>
  </si>
  <si>
    <t>Con gain from Lab (Bromsgrove &amp; Redditch)</t>
  </si>
  <si>
    <t>Buckingham</t>
  </si>
  <si>
    <t>Camberwell and Peckham</t>
  </si>
  <si>
    <t>Lab gain from Con (Peckham)</t>
  </si>
  <si>
    <t>Cardiff West</t>
  </si>
  <si>
    <t>Castle Point</t>
  </si>
  <si>
    <t>Central Devon</t>
  </si>
  <si>
    <t>Central Suffolk and North Ipswich</t>
  </si>
  <si>
    <t>Middlesbrough</t>
  </si>
  <si>
    <t>Lab gain from Lib (Middlesbrough East)</t>
  </si>
  <si>
    <t>Croydon North</t>
  </si>
  <si>
    <t>Lab gain from Con (Croydon North West)</t>
  </si>
  <si>
    <t>Dwyfor Meirionnydd</t>
  </si>
  <si>
    <t>Plaid Cymru gain from Lab (Merioneth)</t>
  </si>
  <si>
    <t>Leicester South</t>
  </si>
  <si>
    <t>Surrey Heath</t>
  </si>
  <si>
    <t>Sheffield, Brightside and Hillsborough</t>
  </si>
  <si>
    <t>Lab gain from Con (Sheffield Brightside)</t>
  </si>
  <si>
    <t>Ogmore</t>
  </si>
  <si>
    <t>Swansea West</t>
  </si>
  <si>
    <t>Sleaford and North Hykeham</t>
  </si>
  <si>
    <t>Con gain from Ind (Grantham)</t>
  </si>
  <si>
    <t>Cardiff South and Penarth</t>
  </si>
  <si>
    <t>Manchester Central</t>
  </si>
  <si>
    <t>Lab gain from Con (Manchester Platting)</t>
  </si>
  <si>
    <t>North East Hampshire</t>
  </si>
  <si>
    <t>Con gain from Lib (Petersfield)</t>
  </si>
  <si>
    <t>South Basildon and East Thurrock</t>
  </si>
  <si>
    <t>Newcastle upon Tyne Central</t>
  </si>
  <si>
    <t>Greenwich and Woolwich</t>
  </si>
  <si>
    <t>Lab gain from SDP (Greenwich)</t>
  </si>
  <si>
    <t>Penrith and The Border</t>
  </si>
  <si>
    <t>Con gain from Lib (Penrith &amp; Cockermouth)</t>
  </si>
  <si>
    <t>South West Wiltshire</t>
  </si>
  <si>
    <t>Con gain from Lib (Westbury)</t>
  </si>
  <si>
    <t>Lewisham East</t>
  </si>
  <si>
    <t>Witney</t>
  </si>
  <si>
    <t>Lab gain from Con (St Helens)</t>
  </si>
  <si>
    <t>Oldham West and Royton</t>
  </si>
  <si>
    <t>Lab gain from Con (Oldham West)</t>
  </si>
  <si>
    <t>Aldridge-Brownhills</t>
  </si>
  <si>
    <t>SNP gain from Lib Dem</t>
  </si>
  <si>
    <t>Banbury</t>
  </si>
  <si>
    <t>Berwick-upon-Tweed</t>
  </si>
  <si>
    <t>Birmingham, Yardley</t>
  </si>
  <si>
    <t>Blackburn</t>
  </si>
  <si>
    <t>Boston and Skegness</t>
  </si>
  <si>
    <t>Bradford East</t>
  </si>
  <si>
    <t>Bradford West</t>
  </si>
  <si>
    <t>Aberavon</t>
  </si>
  <si>
    <t>Cambridge</t>
  </si>
  <si>
    <t>Cardiff Central</t>
  </si>
  <si>
    <t>Charnwood</t>
  </si>
  <si>
    <t>Chippenham</t>
  </si>
  <si>
    <t>Dulwich and West Norwood</t>
  </si>
  <si>
    <t>Eastleigh</t>
  </si>
  <si>
    <t>Eddisbury</t>
  </si>
  <si>
    <t>Edmonton</t>
  </si>
  <si>
    <t>Havant</t>
  </si>
  <si>
    <t>Hertsmere</t>
  </si>
  <si>
    <t>Horsham</t>
  </si>
  <si>
    <t>Inverness, Nairn, Badenoch and Strathspey</t>
  </si>
  <si>
    <t>Lewisham, Deptford</t>
  </si>
  <si>
    <t>Louth and Horncastle</t>
  </si>
  <si>
    <t>North Dorset</t>
  </si>
  <si>
    <t>North Warwickshire</t>
  </si>
  <si>
    <t>North West Hampshire</t>
  </si>
  <si>
    <t>Plymouth, Moor View</t>
  </si>
  <si>
    <t>Richmond (Yorks)</t>
  </si>
  <si>
    <t>South Leicestershire</t>
  </si>
  <si>
    <t>South Suffolk</t>
  </si>
  <si>
    <t>St Austell and Newquay</t>
  </si>
  <si>
    <t>St Helens South and Whiston</t>
  </si>
  <si>
    <t>Swansea East</t>
  </si>
  <si>
    <t>Taunton Deane</t>
  </si>
  <si>
    <t>Thirsk and Malton</t>
  </si>
  <si>
    <t>Somerton and Frome</t>
  </si>
  <si>
    <t>Tonbridge and Malling</t>
  </si>
  <si>
    <t>Twickenham</t>
  </si>
  <si>
    <t>Wealden</t>
  </si>
  <si>
    <t>Yeovil</t>
  </si>
  <si>
    <t>Hampstead and Kilburn</t>
  </si>
  <si>
    <t>Fareham</t>
  </si>
  <si>
    <t>North Cornwall</t>
  </si>
  <si>
    <t>Bootle</t>
  </si>
  <si>
    <t>Glenrothes</t>
  </si>
  <si>
    <t>Hove</t>
  </si>
  <si>
    <t>Sutton and Cheam</t>
  </si>
  <si>
    <t>Mid Worcestershire</t>
  </si>
  <si>
    <t>Dudley South</t>
  </si>
  <si>
    <t>Mid Dorset and North Poole</t>
  </si>
  <si>
    <t>Aberdeen North</t>
  </si>
  <si>
    <t>Torbay</t>
  </si>
  <si>
    <t>Rochester and Strood</t>
  </si>
  <si>
    <t>Bristol South</t>
  </si>
  <si>
    <t>Solihull</t>
  </si>
  <si>
    <t>Bury St Edmunds</t>
  </si>
  <si>
    <t>Manchester, Withington</t>
  </si>
  <si>
    <t>Braintree</t>
  </si>
  <si>
    <t>North West Norfolk</t>
  </si>
  <si>
    <t>Faversham and Mid Kent</t>
  </si>
  <si>
    <t>Merthyr Tydfil and Rhymney</t>
  </si>
  <si>
    <t>Meon Valley</t>
  </si>
  <si>
    <t>Mid Norfolk</t>
  </si>
  <si>
    <t>Leeds North East</t>
  </si>
  <si>
    <t>Brent Central</t>
  </si>
  <si>
    <t>Aylesbury</t>
  </si>
  <si>
    <t>Tottenham</t>
  </si>
  <si>
    <t>Ashford</t>
  </si>
  <si>
    <t>South Thanet</t>
  </si>
  <si>
    <t>Norwich South</t>
  </si>
  <si>
    <t>Broxbourne</t>
  </si>
  <si>
    <t>Hornsey and Wood Green</t>
  </si>
  <si>
    <t>Meriden</t>
  </si>
  <si>
    <t>Burton</t>
  </si>
  <si>
    <t>Romford</t>
  </si>
  <si>
    <t>South West Bedfordshire</t>
  </si>
  <si>
    <t>Cannock Chase</t>
  </si>
  <si>
    <t>Portsmouth North</t>
  </si>
  <si>
    <t>Labour gain from Lib Dem</t>
  </si>
  <si>
    <t>Labour gain from The Respect Party</t>
  </si>
  <si>
    <t>Lab gain from Con (Dulwich)</t>
  </si>
  <si>
    <t>Lab gain from Con (Deptford)</t>
  </si>
  <si>
    <t>Con gain from Lab (Medway)</t>
  </si>
  <si>
    <t>Lab gain from Con (Tottenham South) and National Labour (Tottenham North)</t>
  </si>
  <si>
    <t>Con gain from Lab (South Bedfordshire)</t>
  </si>
  <si>
    <t>Liberal National gain from Lib (Huntingdonshire). Conservatives did not stand against the Liberal National candidate from 1931 onwards and the Liberal Nationals and Conservatives merged at constituency level in 1947</t>
  </si>
  <si>
    <t>Con gain from National Liberal (Holland with Boston). Conservatives did not stand against National Liberal from 1931 onwards and the parties merged in 1947</t>
  </si>
  <si>
    <t>This seat and its predecessor seat (South West Staffordshire) has been held by the Conservatives since 1974. In 1974, South West Staffordshire was created from parts of three separate constituencies and it is difficult to work out which is the most relevant predecessor seat</t>
  </si>
  <si>
    <t>This seat was created in 1997 and has been held by the Conservatives since then. Prior to 1997 it is difficult to work out which is the most appropriate predecessor seat</t>
  </si>
  <si>
    <t>This seat and its predecessor seat (Arundel &amp; Shoreham) have been held by the Conservatives since 1950. Prior to this, the most appropriate predecessor seat is unclear</t>
  </si>
  <si>
    <t>This seat and its predecessor seats have been held by the Conservatives since 1950. Prior to 1950, the most appropriate predecessor seat is unclear</t>
  </si>
  <si>
    <t>Con gain from Lab (Mid Staffordshire)</t>
  </si>
  <si>
    <t>This seat was created in 1983 and has been held by Labour since then. Prior to 1983, it is unclear which was the most appropriate seat</t>
  </si>
  <si>
    <t>This seat was created in 2010 and has been held by the Conservatives since then. The seat was created from 3 previous seats and it is difficult to work out the most appropriate predecessor seat</t>
  </si>
  <si>
    <t>This seat was created in 2010 and has been held by the Conservatives since then. Prior to this, the most appropriate predecessor seat is unclear</t>
  </si>
  <si>
    <t>Con gain from Lib (Banbury)</t>
  </si>
  <si>
    <t>Liberal National gain from Lib (Holland with Boston)</t>
  </si>
  <si>
    <t>This seat was created in 1983 and has been held by the Conservatives since then. Prior to this, the most obvious predecessor seat is not clear</t>
  </si>
  <si>
    <t>This seat and its predecessors has been held by the Conservatives since 1950. Prior to this, the most obvious predecessor is not clear</t>
  </si>
  <si>
    <t>This seat and its predecessors has been held by the Conservatives since 1974. Prior to this, the most obvious predecessor seat is unclear</t>
  </si>
  <si>
    <t>Con gain from Lib (Louth)</t>
  </si>
  <si>
    <t>Con gain from Lab (Harborough)</t>
  </si>
  <si>
    <t>Con gain from Lib (East Grinstead)</t>
  </si>
  <si>
    <t>Lab gain from Con (Hampstead &amp; Highgate)</t>
  </si>
  <si>
    <t>Has been Conservative for the whole time it's had one member (representation was reduced to one in 1885). Prior to 1885 there was one Conservative MP and one Liberal MP</t>
  </si>
  <si>
    <t>Con gain from Lab (Faversham)</t>
  </si>
  <si>
    <t>Lab gain from Independent Labour (Merther Tydfil)</t>
  </si>
  <si>
    <t>Con gain from Ind</t>
  </si>
  <si>
    <t xml:space="preserve">Con gain from Lib (South Hampshire) </t>
  </si>
  <si>
    <t>Con</t>
  </si>
  <si>
    <t>Lab</t>
  </si>
  <si>
    <t>SNP</t>
  </si>
  <si>
    <t>Green</t>
  </si>
  <si>
    <t>Lib Dem</t>
  </si>
  <si>
    <t>Plaid Cymru</t>
  </si>
  <si>
    <t>Con since 1974</t>
  </si>
  <si>
    <t>YouGov MRP (27/11/19)</t>
  </si>
  <si>
    <t>Safe Lab</t>
  </si>
  <si>
    <t>Safe Con</t>
  </si>
  <si>
    <t>Safe SNP</t>
  </si>
  <si>
    <t>Lab: 48%; Con: 22%; BP: 14%</t>
  </si>
  <si>
    <t>Our definition</t>
  </si>
  <si>
    <t>Safe</t>
  </si>
  <si>
    <t>SNP: 44%; Con: 20%; Lab: 19%</t>
  </si>
  <si>
    <t xml:space="preserve">Con: 55%; Lab: 25%; LD: 16% </t>
  </si>
  <si>
    <t>Con: 67%; Lab: 22%; LD: 6%</t>
  </si>
  <si>
    <t>Con: 57%; Lab: 33%; LD: 6%</t>
  </si>
  <si>
    <t>Con: 55%; LD: 21%; Lab: 17%</t>
  </si>
  <si>
    <t>Con: 54%; Lab: 23%; LD: 11%</t>
  </si>
  <si>
    <t>Con: 50%; Lab: 26%; LD: 20%</t>
  </si>
  <si>
    <t>Con: 53%; Lab: 27%; LD: 16%</t>
  </si>
  <si>
    <t>Lab: 52%; Con: 25%; BP: 12%</t>
  </si>
  <si>
    <t>Con: 63%; Lab: 22%; LD: 8%</t>
  </si>
  <si>
    <t>Con: 53%; LD: 22%; Lab: 21%</t>
  </si>
  <si>
    <t>Con: 53%; LD: 24%; Lab: 20%</t>
  </si>
  <si>
    <t>Lab: 61%; LD: 14%; Con: 13%</t>
  </si>
  <si>
    <t>Con: 57%; Lab: 26%; LD: 12%</t>
  </si>
  <si>
    <t>Con: 54%; Lab: 17%; LD: 17%</t>
  </si>
  <si>
    <t>Con: 58%; Lab: 30%; LD: 7%</t>
  </si>
  <si>
    <t>Lab: 49%; Con: 20%; Ind: 10%</t>
  </si>
  <si>
    <t>Lab: 61%; Con: 18%; LD: 11%</t>
  </si>
  <si>
    <t>Lab: 62%; Con: 18%; LD: 7%</t>
  </si>
  <si>
    <t>Lab: 64%; Con: 17%; LD: 8%</t>
  </si>
  <si>
    <t>Lab: 53%; Con: 28%; LD: 7%</t>
  </si>
  <si>
    <t>Lab: 48%; Con: 22%; LD: 17%</t>
  </si>
  <si>
    <t>Lab: 54%; Con: 27%; BP: 8%</t>
  </si>
  <si>
    <t>Lab: 56%; Con: 22%; LD: 9%</t>
  </si>
  <si>
    <t>Lab: 43%; Con: 19%; PC: 17%</t>
  </si>
  <si>
    <t>Con: 56%; Lab: 21%; LD: 15%</t>
  </si>
  <si>
    <t>Lab: 47%; Con: 28%; BP: 16%</t>
  </si>
  <si>
    <t>Lab: 67%; Con: 15%; BP: 8%</t>
  </si>
  <si>
    <t>Safe Green</t>
  </si>
  <si>
    <t>Con: 70%; Lab: 20%; LD: 7%</t>
  </si>
  <si>
    <t>Con: 52%; Lab: 30%; LD: 11%</t>
  </si>
  <si>
    <t>Con: 55%; LD: 25%; Lab: 16%</t>
  </si>
  <si>
    <t>Con: 55%; Lab: 22%; LD: 18%</t>
  </si>
  <si>
    <t>Lab: 53%; Con: 23%; LD: 10%</t>
  </si>
  <si>
    <t>Lab: 54%; Con: 21%; BP: 9%</t>
  </si>
  <si>
    <t>Con: 65%; Lab: 20%; LD: 12%</t>
  </si>
  <si>
    <t>Lab: 60%; Con: 23%; LD: 12%</t>
  </si>
  <si>
    <t>Con: 64%; LD: 19%; Lab: 14%</t>
  </si>
  <si>
    <t>Con: 56%; Lab: 23%; LD: 15%</t>
  </si>
  <si>
    <t>Con: 62%; Lab: 27%; LD: 8%</t>
  </si>
  <si>
    <t>Green: 63%; Con: 19%; Lab: 13%</t>
  </si>
  <si>
    <t>Lab: 53%; Con: 30%; LD: 8%</t>
  </si>
  <si>
    <t>Lab: 52%; Con: 28%; LD: 9%</t>
  </si>
  <si>
    <t>Lab: 62%; Green: 20%; Con: 15%</t>
  </si>
  <si>
    <t>Con: 56%; Lab: 22%; LD: 17%</t>
  </si>
  <si>
    <t>Con: 48%; Lab: 29%; LD: 16%</t>
  </si>
  <si>
    <t>Con: 58%; Lab: 23%; LD: 15%</t>
  </si>
  <si>
    <t>Con: 65%; Lab: 21%; LD: 9%</t>
  </si>
  <si>
    <t>Con: 53%; LD: 24%; Lab: 15%</t>
  </si>
  <si>
    <t>Con: 56%; Lab: 31%; LD: 8%</t>
  </si>
  <si>
    <t>Con: 55%; Lab: 23%; Green: 18%</t>
  </si>
  <si>
    <t>Lab: 47%; Con: 28%; BP: 13%</t>
  </si>
  <si>
    <t>Lab: 63%; LD: 15%; Con: 12%</t>
  </si>
  <si>
    <t>Lab: 49%; LD: 28%; Con: 14%</t>
  </si>
  <si>
    <t>Con: 67%; Lab: 27%; Green: 5%</t>
  </si>
  <si>
    <t>Lab: 61%; Con: 19%; LD: 14%</t>
  </si>
  <si>
    <t>Lab: 50%; Con: 28%; LD: 8%</t>
  </si>
  <si>
    <t>Lab: 48%; Con: 27%; LD: 8%</t>
  </si>
  <si>
    <t>Con: 72%; Lab: 18%; LD: 10%</t>
  </si>
  <si>
    <t>Con: 55%; Lab: 23%; LD: 18%</t>
  </si>
  <si>
    <t xml:space="preserve">Con: 60%; Lab: 23%; LD: 13% </t>
  </si>
  <si>
    <t>Con: 59%; Lab: 27%; LD: 11%</t>
  </si>
  <si>
    <t>Con: 58%; Lab: 28%; LD: 8%</t>
  </si>
  <si>
    <t>Con: 51%; LD: 28%; Lab: 18%</t>
  </si>
  <si>
    <t>Con: 53%; LD: 30%; Lab: 13%</t>
  </si>
  <si>
    <t>Con: 56%; LD: 25%; Lab: 13%</t>
  </si>
  <si>
    <t>Con: 55%; LD: 32%; Lab: 12%</t>
  </si>
  <si>
    <t>Safe Speaker</t>
  </si>
  <si>
    <t>Spealer: 89%; Green: 11%</t>
  </si>
  <si>
    <t>Con: 66%; Lab: 19%; LD: 7%</t>
  </si>
  <si>
    <t>Con: 64%; Lab: 26%; LD: 7%</t>
  </si>
  <si>
    <t>Con: 48%; Lab: 29%; LD: 19%</t>
  </si>
  <si>
    <t>Con: 53%; Lab: 29%; LD: 13%</t>
  </si>
  <si>
    <t>Lab: 60%; Con: 22%; LD: 9%</t>
  </si>
  <si>
    <t>Con: 51%; Lab: 31%; LD: 14%</t>
  </si>
  <si>
    <t>Lab: 47%; Con: 23%; BP: 14%</t>
  </si>
  <si>
    <t>Con: 61%; Lab: 29%; LD: 6%</t>
  </si>
  <si>
    <t>Con: 61%; Lab: 20%; LD: 15%</t>
  </si>
  <si>
    <t>Con: 54%; Lab: 26%; LD: 16%</t>
  </si>
  <si>
    <t>Con: 58%; LD: 20%; Lab: 17%</t>
  </si>
  <si>
    <t>Con: 52%; Lab: 33%; LD: 8%</t>
  </si>
  <si>
    <t>Con: 60%; Lab: 29%; LD: 8%</t>
  </si>
  <si>
    <t>Lab: 61%; Con: 18%; Green: 14%</t>
  </si>
  <si>
    <t>SNP: 48%; Con: 27%; Lab: 13%</t>
  </si>
  <si>
    <t>PC: 52%; Con: 28%; Lab: 11%</t>
  </si>
  <si>
    <t>Safe PC</t>
  </si>
  <si>
    <t>Lab: 54%; Con: 29%; LD: 13%</t>
  </si>
  <si>
    <t>Lab: 56%; Con: 20%; LD: 14%</t>
  </si>
  <si>
    <t>Lab: 47%; Con: 25%; BP: 16%</t>
  </si>
  <si>
    <t>Lab: 65%; Con: 17%; LD: 9%</t>
  </si>
  <si>
    <t>Con: 55%; LD: 27%; Lab: 12%</t>
  </si>
  <si>
    <t>Con: 54%; LD: 25%; Lab: 14%</t>
  </si>
  <si>
    <t>Con: 57%; Lab: 26%; LD: 10%</t>
  </si>
  <si>
    <t>Con: 53%; LD: 33%; Lab: 10%</t>
  </si>
  <si>
    <t>Con: 54%; LD: 21%; Lab: 19%</t>
  </si>
  <si>
    <t>Lab: 57%; Con: 25%; LD: 8%</t>
  </si>
  <si>
    <t>Con: 61%; Lab: 20%; LD: 13%</t>
  </si>
  <si>
    <t>Con: 51%; LD: 27%; Lab: 16%</t>
  </si>
  <si>
    <t>Lab: 56%; Con: 30%; Green: 8%</t>
  </si>
  <si>
    <t>Con: 59%; Lab: 22%; LD: 16%</t>
  </si>
  <si>
    <t>Con: 63%; Lab: 18%; LD: 14%</t>
  </si>
  <si>
    <t>Lab: 52%; Con: 30%; LD: 8%</t>
  </si>
  <si>
    <t>Con: 57%; Lab: 23%; LD: 12%</t>
  </si>
  <si>
    <t>Con: 57%; Lab: 27%; LD: 11%</t>
  </si>
  <si>
    <t>Con: 63%; Lab: 22%; LD: 13%</t>
  </si>
  <si>
    <t>Lab: 62%; Con: 19%; LD: 7%</t>
  </si>
  <si>
    <t>Lab: 49%; Con: 23%; BP: 16%</t>
  </si>
  <si>
    <t>SNP: 46%; Con: 21%; Lab: 20%</t>
  </si>
  <si>
    <t>Con: 62%; Lab: 22%; LD: 11%</t>
  </si>
  <si>
    <t>Con: 60%; Lab: 22%; LD: 14%</t>
  </si>
  <si>
    <t>Con: 58%; Lab: 31%; LD: 7%</t>
  </si>
  <si>
    <t>Con: 59%; Lab: 28%; LD: 6%</t>
  </si>
  <si>
    <t>Lab: 43%; Con: 24%; LD: 13%</t>
  </si>
  <si>
    <t>Lab: 67%; LD: 14%; Con: 10%</t>
  </si>
  <si>
    <t>Lab: 66%; LD: 13%; Con: 10%</t>
  </si>
  <si>
    <t>Con: 60%; Lab: 31%; LD: 5%</t>
  </si>
  <si>
    <t>Con: 60%; Lab: 22%; LD: 13%</t>
  </si>
  <si>
    <t>Lab: 55%; Con: 24%; BP: 11%</t>
  </si>
  <si>
    <t>Lab: 53%; Con: 24%; LD: 17%</t>
  </si>
  <si>
    <t>Lab: 47%; Con: 27%; LD: 21%</t>
  </si>
  <si>
    <t>Con: 51%; Lab: 25%; LD: 19%</t>
  </si>
  <si>
    <t>Con: 60%; Lab: 32%; LD: 8%</t>
  </si>
  <si>
    <t>Con: 59%; Lab: 23%; LD: 12%</t>
  </si>
  <si>
    <t>Con: 61%; Lab: 18%; LD: 13%</t>
  </si>
  <si>
    <t>Lab: 54%; Con: 28%; LD: 8%</t>
  </si>
  <si>
    <t>Con: 52%; LD: 30%; Lab: 13%</t>
  </si>
  <si>
    <t>Con: 61%; Lab: 20%; LD: 14%</t>
  </si>
  <si>
    <t>Con: 52%; LD: 21%; Lab: 19%</t>
  </si>
  <si>
    <t>Con: 58%; Lab: 20%; LD: 18%</t>
  </si>
  <si>
    <t>Con: 56%; Lab: 29%; LD: 12%</t>
  </si>
  <si>
    <t>Con: 49%; LD: 28%; Lab: 21%</t>
  </si>
  <si>
    <t>Lab: 57%; LD: 19%; Con: 15%</t>
  </si>
  <si>
    <t>Con: 64%; Lab: 21%; LD: 8%</t>
  </si>
  <si>
    <t>Con: 54%; LD: 25%; Lab: 15%</t>
  </si>
  <si>
    <t>Lab: 55%; LD: 25%; Con: 12%</t>
  </si>
  <si>
    <t>Lab: 56%; Con: 25%; LD: 9%</t>
  </si>
  <si>
    <t>Con: 54%; Lab: 21%; LD: 18%</t>
  </si>
  <si>
    <t>Lab: 59%; Con: 19%; Oth: 10%</t>
  </si>
  <si>
    <t>SNP: 47%; Con: 27%; LD: 13%</t>
  </si>
  <si>
    <t>Con: 53%; Lab; 24%; Green: 17%</t>
  </si>
  <si>
    <t>Lab: 61%; LD: 16%; Con: 11%</t>
  </si>
  <si>
    <t>Lab: 53%; LD: 21%; Con: 15%</t>
  </si>
  <si>
    <t>Lab: 49%; Con: 26%; BP: 14%</t>
  </si>
  <si>
    <t>Con: 52%; LD: 26%; Lab: 16%</t>
  </si>
  <si>
    <t>Con: 54%; Lab: 32%; LD: 8%</t>
  </si>
  <si>
    <t>Lab: 49%; Con: 25%; BP: 15%</t>
  </si>
  <si>
    <t>Lab: 64%; Con: 15%: BP: 9%</t>
  </si>
  <si>
    <t>Lab: 54%; Con: 22%; BP: 9%</t>
  </si>
  <si>
    <t>Lab: 51%; Con: 28%; LD: 11%</t>
  </si>
  <si>
    <t>Lab: 49%; LD: 24%; Con: 18%</t>
  </si>
  <si>
    <t>Lab: 51%; Con: 26%; BP: 10%</t>
  </si>
  <si>
    <t>Lab: 53%; Con: 24%; LD: 9%</t>
  </si>
  <si>
    <t>Lab: 64%; Con: 20%; LD: 6%</t>
  </si>
  <si>
    <t>Lab: 53%; Con: 28%; BP: 9%</t>
  </si>
  <si>
    <t>Lab: 55%; Con: 22%; LD: 13%</t>
  </si>
  <si>
    <t>Lab: 52%; Con: 24%; LD: 14%</t>
  </si>
  <si>
    <t>Lab: 62%; LD: 15%; Con: 12%</t>
  </si>
  <si>
    <t>Lab: 59%; Con: 20%; LD: 12%</t>
  </si>
  <si>
    <t>Con: 61%; Lab: 21%; LD: 13%</t>
  </si>
  <si>
    <t>Lab: 64%; Con: 14%; Green: 9%</t>
  </si>
  <si>
    <t>Lab: 70%; Con: 16%; LD: 6%</t>
  </si>
  <si>
    <t>Lab: 63%; Con: 13%; LD: 13%</t>
  </si>
  <si>
    <t>Lab: 63%; Con: 16%; BP: 8%</t>
  </si>
  <si>
    <t>Con: 66%; Lab: 22%; LD: 8%</t>
  </si>
  <si>
    <t>Con: 60%; LD: 21%; Lab: 15%</t>
  </si>
  <si>
    <t>Con: 59%; LD: 26%; Lab: 13%</t>
  </si>
  <si>
    <t>Con: 55%; LD: 23%; Lab: 17%</t>
  </si>
  <si>
    <t>Con: 67%; LD: 15%; Lab: 13%</t>
  </si>
  <si>
    <t>Lab: 65%; Con: 16%; LD: 7%</t>
  </si>
  <si>
    <t>Lab: 67%; Con: 11%; LD: 10%</t>
  </si>
  <si>
    <t>Lab: 60%; LD: 19%; Con: 12%</t>
  </si>
  <si>
    <t>Con: 58%; Lab: 34%; LD: 6%</t>
  </si>
  <si>
    <t>Con: 61%; LD: 21%; Lab: 14%</t>
  </si>
  <si>
    <t>Con: 61%; Lab: 21%; LD: 12%</t>
  </si>
  <si>
    <t>Lab: 51%; Con: 23%; BP: 13%</t>
  </si>
  <si>
    <t>Con: 56%; Lab: 20%; LD: 18%</t>
  </si>
  <si>
    <t>Con: 57%; Lab: 29%; LD: 10%</t>
  </si>
  <si>
    <t>Con: 57%; LD: 32%; Lab: 8%</t>
  </si>
  <si>
    <t>Con: 58%; Lab: 24%; LD: 15%</t>
  </si>
  <si>
    <t>Con: 52%; LD: 27%; Lab: 16%</t>
  </si>
  <si>
    <t>Con: 64%; LD: 15%; Lab: 14%</t>
  </si>
  <si>
    <t>Lab: 56%; Con: 23%; LD: 12%</t>
  </si>
  <si>
    <t>Con: 53%; LD: 31%; Lab: 15%</t>
  </si>
  <si>
    <t>Con: 57%; LD: 22%; Lab: 15%</t>
  </si>
  <si>
    <t>Con: 63%; LD: 20%; Lab: 14%</t>
  </si>
  <si>
    <t>Con: 61%; Lab: 23%; LD: 13%</t>
  </si>
  <si>
    <t>Lab: 55%; Con: 23%; BP: 10%</t>
  </si>
  <si>
    <t>Lab: 59%; Con: 28%; LD: 8%</t>
  </si>
  <si>
    <t>Con: 55%; LD: 34%; Lab: 9%</t>
  </si>
  <si>
    <t>Con: 59%; LD: 23%; Lab: 14%</t>
  </si>
  <si>
    <t>Con: 56%; Lab: 19%; LD: 18%</t>
  </si>
  <si>
    <t>Con: 68%; Lab: 16%; LD: 12%</t>
  </si>
  <si>
    <t>Con: 57%; LD: 27%; Lab: 11%</t>
  </si>
  <si>
    <t>Con: 52%; LD: 23%; Lab: 10%</t>
  </si>
  <si>
    <t>Con: 59%; LD: 20%; Lab: 14%</t>
  </si>
  <si>
    <t>Con: 57%; Lab: 25%; LD: 13%</t>
  </si>
  <si>
    <t>Con: 54%; LD: 21%; Lab: 20%</t>
  </si>
  <si>
    <t>Lab: 49%; Con: 27%; BP: 12%</t>
  </si>
  <si>
    <t>Con: 59%; Lab: 31%; LD: 7%</t>
  </si>
  <si>
    <t>Con: 58%; Lab: 26%; LD: 12%</t>
  </si>
  <si>
    <t>Con: 60%; LD: 18%; Lab: 17%</t>
  </si>
  <si>
    <t>Con: 55%; Lab: 29%; LD: 10%</t>
  </si>
  <si>
    <t>Con: 61%; Lab: 26%; LD: 8%</t>
  </si>
  <si>
    <t>Con: 58%; LD: 28%; Lab: 10%</t>
  </si>
  <si>
    <t>Lab: 52%; Con: 28%; LD: 10%</t>
  </si>
  <si>
    <t>Lab: 59%; Con: 20%; BP: 7%</t>
  </si>
  <si>
    <t>Lab: 49%; Con: 29%; BP: 13%</t>
  </si>
  <si>
    <t>Lab: 50%; Con: 30%; LD: 8%</t>
  </si>
  <si>
    <t>Con: 58%; Lab: 33%; LD: 6%</t>
  </si>
  <si>
    <t>Lab: 48%; Con: 25%; BP: 13%</t>
  </si>
  <si>
    <t>Con: 62%; Lab: 23%; LD: 10%</t>
  </si>
  <si>
    <t>Con: 49%; Lab: 28%; BP: 11%</t>
  </si>
  <si>
    <t>Con: 59%; LD: 20%; Lab: 17%</t>
  </si>
  <si>
    <t>Lab: 56%; LD: 18%; Con: 15%</t>
  </si>
  <si>
    <t>Con: 57%; Lab: 22%; LD: 15%</t>
  </si>
  <si>
    <t>Con: 57%; Lab: 35%; LD: 5%</t>
  </si>
  <si>
    <t>Con: 57%; Lab: 20%; LD: 17%</t>
  </si>
  <si>
    <t>Lab: 52%; LD: 19%; Con: 18%</t>
  </si>
  <si>
    <t>Con: 59%; Lab: 26%; LD: 9%</t>
  </si>
  <si>
    <t>Lab: 55%; Con: 25%; BP: 10%</t>
  </si>
  <si>
    <t>Con: 67%; Lab: 16%; LD: 13%</t>
  </si>
  <si>
    <t>Con: 58%; Lab: 31%; LD: 8%</t>
  </si>
  <si>
    <t>Con: 53%; LD: 22%; Lab: 18%</t>
  </si>
  <si>
    <t>Con: 58%; Lab: 25%; LD: 11%</t>
  </si>
  <si>
    <t>Con: 60%; Lab: 17%; LD: 15%</t>
  </si>
  <si>
    <t>Con: 57%; Lab: 31%; LD: 9%</t>
  </si>
  <si>
    <t>Con: 64%; Lab: 24%; LD: 8%</t>
  </si>
  <si>
    <t>Con: 54%; Lab: 33%; LD: 10%</t>
  </si>
  <si>
    <t>Con: 53%; Lab: 25%; LD: 17%</t>
  </si>
  <si>
    <t>Con: 55%; LD: 20%; Lab: 18%</t>
  </si>
  <si>
    <t>Con: 58%; LD: 21%; Lab: 14%</t>
  </si>
  <si>
    <t>Con: 59%; LD: 25%; Lab: 13%</t>
  </si>
  <si>
    <t>Lab: 50%; Con: 27%; BP: 11%</t>
  </si>
  <si>
    <t>Con: 54%; LD: 21%; Lab: 18%</t>
  </si>
  <si>
    <t>Con: 58%; Lab: 26%; LD: 10%</t>
  </si>
  <si>
    <t>Lab: 60%; Con: 15%; Green: 9%</t>
  </si>
  <si>
    <t>Lab: 51%; Con: 21%; BP: 14%</t>
  </si>
  <si>
    <t>Con: 58%; Lab: 24%; LD: 9%</t>
  </si>
  <si>
    <t>Con: 56%; Lab: 19%; LD: 16%</t>
  </si>
  <si>
    <t>Con: 62%; Lab: 19%; LD: 14%</t>
  </si>
  <si>
    <t>Con: 57%; LD: 25%; Lab: 16%</t>
  </si>
  <si>
    <t>Con: 63%; Lab: 26%; LD: 8%</t>
  </si>
  <si>
    <t>Con: 58%; Lab: 28%; LD: 10%</t>
  </si>
  <si>
    <t>Con: 55%; LD: 23%; Lab: 16%</t>
  </si>
  <si>
    <t>Con: 70%; Lab: 14%; LD: 9%</t>
  </si>
  <si>
    <t>Con: 63%; Lab: 23%; LD: 11%</t>
  </si>
  <si>
    <t>Con: 54%; Lab: 23%; LD: 20%</t>
  </si>
  <si>
    <t>Con: 59%; Lab: 20%; LD: 16%</t>
  </si>
  <si>
    <t>Con: 54%; Lab: 35%; LD: 7%</t>
  </si>
  <si>
    <t>Con: 69%; Lab: 18%; LD: 8%</t>
  </si>
  <si>
    <t>Con: 58%; Lab: 21%; LD: 16%</t>
  </si>
  <si>
    <t>Con: 57%; Lab: 32%; LD: 7%</t>
  </si>
  <si>
    <t>Con: 57%; Lab: 26%; LD: 13%</t>
  </si>
  <si>
    <t>Con: 57%; Lab: 25%; LD: 14%</t>
  </si>
  <si>
    <t>Con: 62%; Lab: 22%; LD: 10%</t>
  </si>
  <si>
    <t>Con: 56%; Lab: 20%; LD: 20%</t>
  </si>
  <si>
    <t>Con: 58%; Lab: 28%; LD: 12%</t>
  </si>
  <si>
    <t>Con: 57%; Lab: 24%; LD: 15%</t>
  </si>
  <si>
    <t>Con: 53%; Lab: 21%; LD: 20%</t>
  </si>
  <si>
    <t>Lab: 48%; Con: 24%; BP: 12%</t>
  </si>
  <si>
    <t>Con: 60%; Lab: 28%; LD: 9%</t>
  </si>
  <si>
    <t>Con: 64%; Lab: 20%; LD: 12%</t>
  </si>
  <si>
    <t>Con: 57%; Lab: 30%; LD: 7%</t>
  </si>
  <si>
    <t>Con: 56%; LD: 29%; Lab: 12%</t>
  </si>
  <si>
    <t>Lab: 52%; LD: 24%; Con: 14%</t>
  </si>
  <si>
    <t>Lab: 55%; Con: 27%; LD: 8%</t>
  </si>
  <si>
    <t>Con: 52%; Lab: 23%; LD: 18%</t>
  </si>
  <si>
    <t>Con: 52%; LD: 32%; Lab: 12%</t>
  </si>
  <si>
    <t>Con: 59%; Lab: 24%; LD: 14%</t>
  </si>
  <si>
    <t>Lab: 49%; Con: 26%; BP: 11%</t>
  </si>
  <si>
    <t>Lab: 53%; Con: 30%; BP: 7%; LD: 7%</t>
  </si>
  <si>
    <t>Con: 54%; LD: 34%; Lab: 9%</t>
  </si>
  <si>
    <t>Con: 57%; LD: 23%; Lab: 16%</t>
  </si>
  <si>
    <t>Con: 55%; LD: 28%; Lab: 13%</t>
  </si>
  <si>
    <t>Con: 59%; Lab: 30%; LD: 8%</t>
  </si>
  <si>
    <t>Con: 60%; Lab: 16%; LD: 16%</t>
  </si>
  <si>
    <t>Con: 56%; Lab: 32%; LD: 5%</t>
  </si>
  <si>
    <t>Con: 57%; Lab: 19%; LD: 16%</t>
  </si>
  <si>
    <t>Con: 63%; LD: 17%; Lab: 15%</t>
  </si>
  <si>
    <t>Lab: 51%; Con: 25; LD: 15%</t>
  </si>
  <si>
    <t>Con: 58%; LD: 25%; Lab: 11%</t>
  </si>
  <si>
    <t>Con: 54%; LD: 23%; Lab: 16%</t>
  </si>
  <si>
    <t>Lab: 68%; Con: 12%; LD: 9%</t>
  </si>
  <si>
    <t>Con: 51%; LD: 29%; Lab: 18%</t>
  </si>
  <si>
    <t>LD: 58%; Con: 32%; Lab: 8%</t>
  </si>
  <si>
    <t>Lab: 51%; LD: 25%; Con: 14%</t>
  </si>
  <si>
    <t>Lab: 56%; Con: 26%; BP: 7%; LD: 7%</t>
  </si>
  <si>
    <t>Lab: 67%; Con: 15%; LD: 8%</t>
  </si>
  <si>
    <t>Con: 57%; Lab: 29%; LD 7%</t>
  </si>
  <si>
    <t>Con: 61%; LD: 20%; Lab: 14%</t>
  </si>
  <si>
    <t>Con: 58%; Lab: 30%; LD: 9%</t>
  </si>
  <si>
    <t>Con: 51%; Lab: 32%; LD: 13%</t>
  </si>
  <si>
    <t>Con: 53%; LD: 31%; Lab: 12%</t>
  </si>
  <si>
    <t>Con: 63%; Lab: 23%; LD: 10%</t>
  </si>
  <si>
    <t>Con: 58%; Lab: 21%; Lab: 16%</t>
  </si>
  <si>
    <t>Lab: 49%; Con: 30%; LD: 14%</t>
  </si>
  <si>
    <t>Con: 53%; Lab: 28%; LD: 15%</t>
  </si>
  <si>
    <t>Con: 63%; Lab: 18%; LD: 13%</t>
  </si>
  <si>
    <t>Con: 52%; LD: 31%; Lab: 17%</t>
  </si>
  <si>
    <t>Con: 53%; Lab: 28%; LD: 12%</t>
  </si>
  <si>
    <t>Con: 55%; Lab: 30%; LD: 10%</t>
  </si>
  <si>
    <t>Con: 59%; Lab: 27%; LD: 9%</t>
  </si>
  <si>
    <t>Lab: 51%; Con: 26%; BP: 9%</t>
  </si>
  <si>
    <t>Con: 53%; LD: 31%; Lab: 9%</t>
  </si>
  <si>
    <t>Lab: 52%; Con: 27%; LD: 10%</t>
  </si>
  <si>
    <t>Safe LD</t>
  </si>
  <si>
    <t>Nation/region</t>
  </si>
  <si>
    <t>Wales</t>
  </si>
  <si>
    <t>Scotland</t>
  </si>
  <si>
    <t>South East</t>
  </si>
  <si>
    <t>West Midlands</t>
  </si>
  <si>
    <t>North West</t>
  </si>
  <si>
    <t>East Midlands</t>
  </si>
  <si>
    <t>London</t>
  </si>
  <si>
    <t>Yorkshire &amp; Humber</t>
  </si>
  <si>
    <t>Eastern</t>
  </si>
  <si>
    <t>South West</t>
  </si>
  <si>
    <t>North East</t>
  </si>
  <si>
    <t>Constituency size (1 Dec 2018)</t>
  </si>
  <si>
    <t>Safe for party</t>
  </si>
  <si>
    <t>Years since last changed hands</t>
  </si>
  <si>
    <t>Year last changed hands</t>
  </si>
  <si>
    <t>Party that hold seat</t>
  </si>
  <si>
    <t>Party change when seat last changed hands</t>
  </si>
  <si>
    <t>22,922,490 potential voters in these seats</t>
  </si>
  <si>
    <t>104  seats safe for Labour (16% of total)</t>
  </si>
  <si>
    <t>204 seats safe for Conservatives (32% of total)</t>
  </si>
  <si>
    <t>15,178,210 potential voters in these seats</t>
  </si>
  <si>
    <t>7,208,558 potential voters in these seats</t>
  </si>
  <si>
    <t xml:space="preserve">4 seats safe for SNP </t>
  </si>
  <si>
    <t>264,836 potential voters in these seats</t>
  </si>
  <si>
    <t>1 seat safe for Lib Dems</t>
  </si>
  <si>
    <t>80,215 potential voters in this seat</t>
  </si>
  <si>
    <t>1 seat safe for Greens</t>
  </si>
  <si>
    <t>69,889 potential voters in this seat</t>
  </si>
  <si>
    <t>1 seat safe for Plaid Cymru</t>
  </si>
  <si>
    <t>42,982 potential voters in this seat</t>
  </si>
  <si>
    <t>1 seat safe for Speaker</t>
  </si>
  <si>
    <t>77,800 potential voters in this seat</t>
  </si>
  <si>
    <t>4 seats in Scotland are classed as safe (7% of total)</t>
  </si>
  <si>
    <t>316 seats classed as safe (50% of total)</t>
  </si>
  <si>
    <t>10 seats classed as safe (34% of total)</t>
  </si>
  <si>
    <t>8 seats safe for Labour (28% of total)</t>
  </si>
  <si>
    <t>498,616 potential voters in these seats</t>
  </si>
  <si>
    <t>557,914 potential voters in these seats</t>
  </si>
  <si>
    <t>2 seats safe for Conservatives (7% of total)</t>
  </si>
  <si>
    <t>116,842 potential voters in these seats</t>
  </si>
  <si>
    <t>31 seats classed as safe (41% of total)</t>
  </si>
  <si>
    <t>2,188,926 potential voters in these seats</t>
  </si>
  <si>
    <t>22 seats safe for Labour (29% of total)</t>
  </si>
  <si>
    <t>1,539,704 potential voters in these seats</t>
  </si>
  <si>
    <t>8 seats safe for Conservatives (11% of total)</t>
  </si>
  <si>
    <t>571,422 potential voters in these seats</t>
  </si>
  <si>
    <t>1 seat safe for Speaker (1% of total)</t>
  </si>
  <si>
    <t>77,800 potential voters in these seats</t>
  </si>
  <si>
    <t>19 seats classed as safe (35% of total)</t>
  </si>
  <si>
    <t>1,364,108 potential voters in these seats</t>
  </si>
  <si>
    <t>10 seats safe for Labour (19% of total)</t>
  </si>
  <si>
    <t>683,838 potential voters in these seats</t>
  </si>
  <si>
    <t>9 seats safe for Conservatives (17% of total)</t>
  </si>
  <si>
    <t>680,270 potential voters in these seats</t>
  </si>
  <si>
    <t>12 seats classed as safe (30% of total)</t>
  </si>
  <si>
    <t>650,373 potential voters live in these seats</t>
  </si>
  <si>
    <t>10 seats safe for Labour (25% of total)</t>
  </si>
  <si>
    <t>560,271 potential voters in these seats</t>
  </si>
  <si>
    <t>1 seat safe for Conservatives (3% of total)</t>
  </si>
  <si>
    <t>47,120 potential voters in this seat</t>
  </si>
  <si>
    <t>1 seat safe for Plaid Cymru (3% of total)</t>
  </si>
  <si>
    <t>34 seats classed as safe (58% of total)</t>
  </si>
  <si>
    <t>2,390,873 potential voters in these seats</t>
  </si>
  <si>
    <t>2,038,697 potential voters in these seats</t>
  </si>
  <si>
    <t>29 seats safe for Conservatives (49% of total)</t>
  </si>
  <si>
    <t>5 seats safe for Labour (8% of total)</t>
  </si>
  <si>
    <t>352,176 potential voters in these seats</t>
  </si>
  <si>
    <t>28 seats classed as safe (61% of total)</t>
  </si>
  <si>
    <t>2,085,374 potential voters in these seats</t>
  </si>
  <si>
    <t>1,678,319 potential voters in these seats</t>
  </si>
  <si>
    <t>22 seats safe for Conservatives (48% of total)</t>
  </si>
  <si>
    <t>6 seats safe for Labour (13% of total)</t>
  </si>
  <si>
    <t>407,055 potential voters in these seats</t>
  </si>
  <si>
    <t>45 seats classed as safe (78% of total)</t>
  </si>
  <si>
    <t>3,398,009 potential voters in these seats</t>
  </si>
  <si>
    <t>43 seats safe for Conservatives (74% of total)</t>
  </si>
  <si>
    <t>3,356,459 potential voters in these seats</t>
  </si>
  <si>
    <t>141,550 potential voters in these seats</t>
  </si>
  <si>
    <t>2 seats safe for Labour (3% of total)</t>
  </si>
  <si>
    <t>55 seats classed as safe (65% of total)</t>
  </si>
  <si>
    <t>4,209,510 potential voters live in these seats</t>
  </si>
  <si>
    <t>3,998,684 potential voters live in these seats</t>
  </si>
  <si>
    <t>140,937 potential voters live in these seats</t>
  </si>
  <si>
    <t>69,889 potential voters live in this seat</t>
  </si>
  <si>
    <t>45 seats classed as safe (62% of total)</t>
  </si>
  <si>
    <t>3,279,855 potential voters live in these seats</t>
  </si>
  <si>
    <t>35 seats safe for Labour (48% of total)</t>
  </si>
  <si>
    <t>2,575,894 potential voters live in these seats</t>
  </si>
  <si>
    <t>9 seats safe for Conservatives (12% of total)</t>
  </si>
  <si>
    <t>1 seat safe for Lib Dems (1% of total)</t>
  </si>
  <si>
    <t>80,215 potential voters live in this seat</t>
  </si>
  <si>
    <t>623,746 potential voters live in these seats</t>
  </si>
  <si>
    <t>33 seats classed as safe (60% of total)</t>
  </si>
  <si>
    <t>2,475,168 potential voters live in these seats</t>
  </si>
  <si>
    <t>29 seats safe for Conservatives (53% of total)</t>
  </si>
  <si>
    <t>2,166,651 potential voters live in these seats</t>
  </si>
  <si>
    <t>4 seats safe for Labour (7% of total)</t>
  </si>
  <si>
    <t>308,517 potential voters live in these seats</t>
  </si>
  <si>
    <t>300 seats classed as safe (56% of total)</t>
  </si>
  <si>
    <t>203 seats safe for Conservatives (38% of total)</t>
  </si>
  <si>
    <t>15,131,090 potential voters live in these seats</t>
  </si>
  <si>
    <t>22,007,281 potential voters live in these seats</t>
  </si>
  <si>
    <t>94 seats safe for Labour (18% of total)</t>
  </si>
  <si>
    <t>6,648,287 potential voters live in these seats</t>
  </si>
  <si>
    <t xml:space="preserve">1 seat safe for Lib Dems </t>
  </si>
  <si>
    <t xml:space="preserve">1 seat safe for Speaker </t>
  </si>
  <si>
    <t>4 seats safe for SNP (7% of total)</t>
  </si>
  <si>
    <t>52 seats safe for Conservatives (62% of total)</t>
  </si>
  <si>
    <t>2 seats safe for Labour (2% of total)</t>
  </si>
  <si>
    <t>1 seat safe for Greens (1% of total)</t>
  </si>
  <si>
    <t>Constituency</t>
  </si>
  <si>
    <t>Average number of years since seat last changed hands</t>
  </si>
  <si>
    <t>Speaker: 89%; Green: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</si>
</sst>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name val="Courier"/>
      <family val="3"/>
    </font>
    <font>
      <sz val="10"/>
      <color indexed="8"/>
      <name val="Arial"/>
      <family val="2"/>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2B2B2"/>
      </left>
      <right style="thin">
        <color rgb="FFB2B2B2"/>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9" fillId="0" borderId="0"/>
  </cellStyleXfs>
  <cellXfs count="22">
    <xf numFmtId="0" fontId="0" fillId="0" borderId="0" xfId="0"/>
    <xf numFmtId="0" fontId="0" fillId="0" borderId="0" xfId="0" applyFont="1"/>
    <xf numFmtId="0" fontId="18" fillId="33" borderId="0" xfId="0" applyFont="1" applyFill="1" applyAlignment="1">
      <alignment horizontal="right"/>
    </xf>
    <xf numFmtId="0" fontId="18" fillId="33" borderId="0" xfId="0" applyFont="1" applyFill="1" applyAlignment="1"/>
    <xf numFmtId="0" fontId="18" fillId="0" borderId="0" xfId="0" applyFont="1" applyAlignment="1">
      <alignment horizontal="right"/>
    </xf>
    <xf numFmtId="0" fontId="18" fillId="0" borderId="0" xfId="0" applyFont="1" applyAlignment="1"/>
    <xf numFmtId="0" fontId="0" fillId="0" borderId="8" xfId="15" applyFont="1" applyFill="1"/>
    <xf numFmtId="0" fontId="0" fillId="0" borderId="0" xfId="0" applyFont="1" applyFill="1" applyBorder="1"/>
    <xf numFmtId="0" fontId="0" fillId="0" borderId="0" xfId="15" applyFont="1" applyFill="1" applyBorder="1"/>
    <xf numFmtId="0" fontId="0" fillId="0" borderId="0" xfId="0" applyFont="1" applyFill="1"/>
    <xf numFmtId="0" fontId="0" fillId="0" borderId="0" xfId="0" applyFill="1"/>
    <xf numFmtId="0" fontId="0" fillId="0" borderId="8" xfId="0" applyFont="1" applyBorder="1"/>
    <xf numFmtId="0" fontId="0" fillId="0" borderId="8" xfId="15" applyFont="1" applyFill="1" applyBorder="1"/>
    <xf numFmtId="0" fontId="18" fillId="33" borderId="0" xfId="0" applyFont="1" applyFill="1" applyAlignment="1">
      <alignment horizontal="left"/>
    </xf>
    <xf numFmtId="0" fontId="18" fillId="0" borderId="0" xfId="0" applyFont="1" applyAlignment="1">
      <alignment horizontal="left"/>
    </xf>
    <xf numFmtId="0" fontId="0" fillId="0" borderId="10" xfId="0" applyFont="1" applyFill="1" applyBorder="1"/>
    <xf numFmtId="0" fontId="18" fillId="0" borderId="0" xfId="0" applyFont="1" applyFill="1" applyBorder="1" applyAlignment="1"/>
    <xf numFmtId="0" fontId="0" fillId="0" borderId="0" xfId="0" applyAlignment="1">
      <alignment vertical="center" wrapText="1"/>
    </xf>
    <xf numFmtId="3" fontId="20" fillId="0" borderId="0" xfId="42" applyNumberFormat="1" applyFont="1"/>
    <xf numFmtId="0" fontId="16" fillId="0" borderId="0" xfId="0" applyFont="1"/>
    <xf numFmtId="1" fontId="0" fillId="0" borderId="0" xfId="0" applyNumberFormat="1"/>
    <xf numFmtId="0" fontId="21"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DB9DC8DB-152A-4CAA-A360-A8E15102E19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2"/>
  <sheetViews>
    <sheetView workbookViewId="0">
      <selection activeCell="H5" sqref="H5"/>
    </sheetView>
  </sheetViews>
  <sheetFormatPr defaultRowHeight="14.5" x14ac:dyDescent="0.35"/>
  <cols>
    <col min="1" max="1" width="24.6328125" customWidth="1"/>
    <col min="2" max="2" width="16.7265625" customWidth="1"/>
    <col min="3" max="3" width="23.54296875" customWidth="1"/>
    <col min="4" max="4" width="15.54296875" customWidth="1"/>
    <col min="5" max="5" width="11.54296875" bestFit="1" customWidth="1"/>
    <col min="6" max="6" width="27.90625" customWidth="1"/>
    <col min="7" max="7" width="10.08984375" bestFit="1" customWidth="1"/>
    <col min="8" max="8" width="28.453125" customWidth="1"/>
    <col min="9" max="9" width="16.90625" customWidth="1"/>
    <col min="10" max="10" width="18.6328125" customWidth="1"/>
  </cols>
  <sheetData>
    <row r="1" spans="1:12" s="21" customFormat="1" x14ac:dyDescent="0.35">
      <c r="A1" s="21" t="s">
        <v>897</v>
      </c>
      <c r="B1" s="21" t="s">
        <v>786</v>
      </c>
      <c r="C1" s="21" t="s">
        <v>798</v>
      </c>
      <c r="D1" s="21" t="s">
        <v>801</v>
      </c>
      <c r="E1" s="21" t="s">
        <v>802</v>
      </c>
      <c r="F1" s="21" t="s">
        <v>803</v>
      </c>
      <c r="G1" s="21" t="s">
        <v>800</v>
      </c>
      <c r="H1" s="21" t="s">
        <v>473</v>
      </c>
      <c r="I1" s="21" t="s">
        <v>478</v>
      </c>
      <c r="J1" s="21" t="s">
        <v>799</v>
      </c>
    </row>
    <row r="2" spans="1:12" x14ac:dyDescent="0.35">
      <c r="A2" s="1" t="s">
        <v>365</v>
      </c>
      <c r="B2" s="1" t="s">
        <v>787</v>
      </c>
      <c r="C2" s="18">
        <v>49609</v>
      </c>
      <c r="D2" s="1">
        <v>1922</v>
      </c>
      <c r="E2" s="8" t="s">
        <v>467</v>
      </c>
      <c r="F2" s="1" t="s">
        <v>29</v>
      </c>
      <c r="G2" s="1">
        <f t="shared" ref="G2:G29" si="0">2019-D2</f>
        <v>97</v>
      </c>
      <c r="H2" s="1" t="s">
        <v>477</v>
      </c>
      <c r="I2" s="1" t="s">
        <v>479</v>
      </c>
      <c r="J2" s="1" t="s">
        <v>474</v>
      </c>
      <c r="K2" s="1"/>
      <c r="L2" s="1"/>
    </row>
    <row r="3" spans="1:12" x14ac:dyDescent="0.35">
      <c r="A3" t="s">
        <v>407</v>
      </c>
      <c r="B3" t="s">
        <v>788</v>
      </c>
      <c r="C3" s="18">
        <v>58620</v>
      </c>
      <c r="D3">
        <v>2015</v>
      </c>
      <c r="E3" s="8" t="s">
        <v>468</v>
      </c>
      <c r="F3" t="s">
        <v>5</v>
      </c>
      <c r="G3" s="1">
        <f t="shared" si="0"/>
        <v>4</v>
      </c>
      <c r="H3" s="1" t="s">
        <v>480</v>
      </c>
      <c r="I3" s="1" t="s">
        <v>479</v>
      </c>
      <c r="J3" s="1" t="s">
        <v>476</v>
      </c>
      <c r="K3" s="1"/>
      <c r="L3" s="1"/>
    </row>
    <row r="4" spans="1:12" x14ac:dyDescent="0.35">
      <c r="A4" s="1" t="s">
        <v>205</v>
      </c>
      <c r="B4" s="1" t="s">
        <v>789</v>
      </c>
      <c r="C4" s="18">
        <v>70567</v>
      </c>
      <c r="D4" s="1">
        <v>1857</v>
      </c>
      <c r="E4" s="8" t="s">
        <v>466</v>
      </c>
      <c r="F4" s="1" t="s">
        <v>206</v>
      </c>
      <c r="G4" s="1">
        <f t="shared" si="0"/>
        <v>162</v>
      </c>
      <c r="H4" s="1" t="s">
        <v>481</v>
      </c>
      <c r="I4" s="1" t="s">
        <v>479</v>
      </c>
      <c r="J4" s="1" t="s">
        <v>475</v>
      </c>
      <c r="K4" s="1"/>
      <c r="L4" s="1"/>
    </row>
    <row r="5" spans="1:12" x14ac:dyDescent="0.35">
      <c r="A5" s="1" t="s">
        <v>356</v>
      </c>
      <c r="B5" s="1" t="s">
        <v>790</v>
      </c>
      <c r="C5" s="18">
        <v>59382</v>
      </c>
      <c r="D5" s="1">
        <v>1979</v>
      </c>
      <c r="E5" s="8" t="s">
        <v>466</v>
      </c>
      <c r="F5" s="1" t="s">
        <v>4</v>
      </c>
      <c r="G5" s="1">
        <f t="shared" si="0"/>
        <v>40</v>
      </c>
      <c r="H5" s="1" t="s">
        <v>482</v>
      </c>
      <c r="I5" s="1" t="s">
        <v>479</v>
      </c>
      <c r="J5" s="1" t="s">
        <v>475</v>
      </c>
      <c r="K5" s="1"/>
      <c r="L5" s="1"/>
    </row>
    <row r="6" spans="1:12" x14ac:dyDescent="0.35">
      <c r="A6" s="1" t="s">
        <v>207</v>
      </c>
      <c r="B6" s="8" t="s">
        <v>792</v>
      </c>
      <c r="C6" s="18">
        <v>68717</v>
      </c>
      <c r="D6" s="1">
        <v>2010</v>
      </c>
      <c r="E6" s="8" t="s">
        <v>466</v>
      </c>
      <c r="F6" s="1" t="s">
        <v>4</v>
      </c>
      <c r="G6" s="1">
        <f t="shared" si="0"/>
        <v>9</v>
      </c>
      <c r="H6" s="8" t="s">
        <v>483</v>
      </c>
      <c r="I6" s="8" t="s">
        <v>479</v>
      </c>
      <c r="J6" s="8" t="s">
        <v>475</v>
      </c>
      <c r="K6" s="1"/>
      <c r="L6" s="1"/>
    </row>
    <row r="7" spans="1:12" x14ac:dyDescent="0.35">
      <c r="A7" s="8" t="s">
        <v>208</v>
      </c>
      <c r="B7" s="8" t="s">
        <v>789</v>
      </c>
      <c r="C7" s="18">
        <v>79063</v>
      </c>
      <c r="D7" s="8">
        <v>1950</v>
      </c>
      <c r="E7" s="8" t="s">
        <v>466</v>
      </c>
      <c r="F7" s="8" t="s">
        <v>446</v>
      </c>
      <c r="G7" s="9">
        <f t="shared" si="0"/>
        <v>69</v>
      </c>
      <c r="H7" s="8" t="s">
        <v>484</v>
      </c>
      <c r="I7" s="8" t="s">
        <v>479</v>
      </c>
      <c r="J7" s="8" t="s">
        <v>475</v>
      </c>
      <c r="K7" s="1"/>
      <c r="L7" s="1"/>
    </row>
    <row r="8" spans="1:12" x14ac:dyDescent="0.35">
      <c r="A8" s="5" t="s">
        <v>424</v>
      </c>
      <c r="B8" s="5" t="s">
        <v>789</v>
      </c>
      <c r="C8" s="18">
        <v>87102</v>
      </c>
      <c r="D8" s="4">
        <v>1931</v>
      </c>
      <c r="E8" s="14" t="s">
        <v>466</v>
      </c>
      <c r="F8" s="5" t="s">
        <v>33</v>
      </c>
      <c r="G8" s="1">
        <f t="shared" si="0"/>
        <v>88</v>
      </c>
      <c r="H8" s="8" t="s">
        <v>485</v>
      </c>
      <c r="I8" s="8" t="s">
        <v>479</v>
      </c>
      <c r="J8" s="8" t="s">
        <v>475</v>
      </c>
      <c r="K8" s="1"/>
      <c r="L8" s="1"/>
    </row>
    <row r="9" spans="1:12" x14ac:dyDescent="0.35">
      <c r="A9" s="5" t="s">
        <v>422</v>
      </c>
      <c r="B9" s="5" t="s">
        <v>789</v>
      </c>
      <c r="C9" s="18">
        <v>82897</v>
      </c>
      <c r="D9" s="4">
        <v>1924</v>
      </c>
      <c r="E9" s="14" t="s">
        <v>466</v>
      </c>
      <c r="F9" s="5" t="s">
        <v>33</v>
      </c>
      <c r="G9" s="1">
        <f t="shared" si="0"/>
        <v>95</v>
      </c>
      <c r="H9" s="8" t="s">
        <v>486</v>
      </c>
      <c r="I9" s="8" t="s">
        <v>479</v>
      </c>
      <c r="J9" s="8" t="s">
        <v>475</v>
      </c>
      <c r="K9" s="1"/>
      <c r="L9" s="1"/>
    </row>
    <row r="10" spans="1:12" x14ac:dyDescent="0.35">
      <c r="A10" s="1" t="s">
        <v>358</v>
      </c>
      <c r="B10" s="5" t="s">
        <v>789</v>
      </c>
      <c r="C10" s="18">
        <v>86431</v>
      </c>
      <c r="D10" s="1">
        <v>1922</v>
      </c>
      <c r="E10" s="8" t="s">
        <v>466</v>
      </c>
      <c r="F10" s="1" t="s">
        <v>33</v>
      </c>
      <c r="G10" s="1">
        <f t="shared" si="0"/>
        <v>97</v>
      </c>
      <c r="H10" s="8" t="s">
        <v>487</v>
      </c>
      <c r="I10" s="8" t="s">
        <v>479</v>
      </c>
      <c r="J10" s="8" t="s">
        <v>475</v>
      </c>
      <c r="K10" s="1"/>
      <c r="L10" s="1"/>
    </row>
    <row r="11" spans="1:12" x14ac:dyDescent="0.35">
      <c r="A11" s="1" t="s">
        <v>209</v>
      </c>
      <c r="B11" s="5" t="s">
        <v>793</v>
      </c>
      <c r="C11" s="18">
        <v>77181</v>
      </c>
      <c r="D11" s="1">
        <v>1935</v>
      </c>
      <c r="E11" s="8" t="s">
        <v>467</v>
      </c>
      <c r="F11" s="1" t="s">
        <v>210</v>
      </c>
      <c r="G11" s="1">
        <f t="shared" si="0"/>
        <v>84</v>
      </c>
      <c r="H11" s="8" t="s">
        <v>488</v>
      </c>
      <c r="I11" s="8" t="s">
        <v>479</v>
      </c>
      <c r="J11" s="8" t="s">
        <v>474</v>
      </c>
      <c r="K11" s="1"/>
      <c r="L11" s="1"/>
    </row>
    <row r="12" spans="1:12" x14ac:dyDescent="0.35">
      <c r="A12" s="1" t="s">
        <v>211</v>
      </c>
      <c r="B12" s="5" t="s">
        <v>795</v>
      </c>
      <c r="C12" s="18">
        <v>68878</v>
      </c>
      <c r="D12" s="1">
        <v>1970</v>
      </c>
      <c r="E12" s="8" t="s">
        <v>466</v>
      </c>
      <c r="F12" s="1" t="s">
        <v>212</v>
      </c>
      <c r="G12" s="1">
        <f t="shared" si="0"/>
        <v>49</v>
      </c>
      <c r="H12" s="8" t="s">
        <v>489</v>
      </c>
      <c r="I12" s="8" t="s">
        <v>479</v>
      </c>
      <c r="J12" s="8" t="s">
        <v>475</v>
      </c>
      <c r="K12" s="1"/>
      <c r="L12" s="1"/>
    </row>
    <row r="13" spans="1:12" x14ac:dyDescent="0.35">
      <c r="A13" s="1" t="s">
        <v>215</v>
      </c>
      <c r="B13" s="5" t="s">
        <v>793</v>
      </c>
      <c r="C13" s="18">
        <v>67589</v>
      </c>
      <c r="D13" s="1">
        <v>1859</v>
      </c>
      <c r="E13" s="8" t="s">
        <v>466</v>
      </c>
      <c r="F13" s="1" t="s">
        <v>216</v>
      </c>
      <c r="G13" s="1">
        <f t="shared" si="0"/>
        <v>160</v>
      </c>
      <c r="H13" s="8" t="s">
        <v>490</v>
      </c>
      <c r="I13" s="8" t="s">
        <v>479</v>
      </c>
      <c r="J13" s="8" t="s">
        <v>475</v>
      </c>
      <c r="K13" s="1"/>
      <c r="L13" s="1"/>
    </row>
    <row r="14" spans="1:12" x14ac:dyDescent="0.35">
      <c r="A14" s="1" t="s">
        <v>359</v>
      </c>
      <c r="B14" s="5" t="s">
        <v>797</v>
      </c>
      <c r="C14" s="18">
        <v>57544</v>
      </c>
      <c r="D14" s="1">
        <v>2015</v>
      </c>
      <c r="E14" s="8" t="s">
        <v>466</v>
      </c>
      <c r="F14" s="1" t="s">
        <v>1</v>
      </c>
      <c r="G14" s="1">
        <f t="shared" si="0"/>
        <v>4</v>
      </c>
      <c r="H14" s="8" t="s">
        <v>491</v>
      </c>
      <c r="I14" s="8" t="s">
        <v>479</v>
      </c>
      <c r="J14" s="8" t="s">
        <v>475</v>
      </c>
      <c r="K14" s="1"/>
      <c r="L14" s="1"/>
    </row>
    <row r="15" spans="1:12" x14ac:dyDescent="0.35">
      <c r="A15" s="1" t="s">
        <v>217</v>
      </c>
      <c r="B15" s="5" t="s">
        <v>793</v>
      </c>
      <c r="C15" s="18">
        <v>80064</v>
      </c>
      <c r="D15" s="1">
        <v>2010</v>
      </c>
      <c r="E15" s="8" t="s">
        <v>467</v>
      </c>
      <c r="F15" s="1" t="s">
        <v>218</v>
      </c>
      <c r="G15" s="1">
        <f t="shared" si="0"/>
        <v>9</v>
      </c>
      <c r="H15" s="8" t="s">
        <v>492</v>
      </c>
      <c r="I15" s="8" t="s">
        <v>479</v>
      </c>
      <c r="J15" s="8" t="s">
        <v>474</v>
      </c>
      <c r="K15" s="8"/>
      <c r="L15" s="8"/>
    </row>
    <row r="16" spans="1:12" x14ac:dyDescent="0.35">
      <c r="A16" s="8" t="s">
        <v>219</v>
      </c>
      <c r="B16" s="8" t="s">
        <v>794</v>
      </c>
      <c r="C16" s="18">
        <v>79184</v>
      </c>
      <c r="D16" s="8">
        <v>1950</v>
      </c>
      <c r="E16" s="8" t="s">
        <v>466</v>
      </c>
      <c r="F16" s="8" t="s">
        <v>447</v>
      </c>
      <c r="G16" s="9">
        <f t="shared" si="0"/>
        <v>69</v>
      </c>
      <c r="H16" s="8" t="s">
        <v>493</v>
      </c>
      <c r="I16" s="8" t="s">
        <v>479</v>
      </c>
      <c r="J16" s="8" t="s">
        <v>475</v>
      </c>
      <c r="K16" s="1"/>
      <c r="L16" s="1"/>
    </row>
    <row r="17" spans="1:13" x14ac:dyDescent="0.35">
      <c r="A17" s="1" t="s">
        <v>18</v>
      </c>
      <c r="B17" s="5" t="s">
        <v>789</v>
      </c>
      <c r="C17" s="18">
        <v>80289</v>
      </c>
      <c r="D17" s="1">
        <v>1906</v>
      </c>
      <c r="E17" s="1" t="s">
        <v>466</v>
      </c>
      <c r="F17" s="1" t="s">
        <v>19</v>
      </c>
      <c r="G17" s="1">
        <f t="shared" si="0"/>
        <v>113</v>
      </c>
      <c r="H17" s="8" t="s">
        <v>494</v>
      </c>
      <c r="I17" s="8" t="s">
        <v>479</v>
      </c>
      <c r="J17" s="8" t="s">
        <v>475</v>
      </c>
      <c r="K17" s="1"/>
      <c r="L17" s="1"/>
    </row>
    <row r="18" spans="1:13" x14ac:dyDescent="0.35">
      <c r="A18" s="1" t="s">
        <v>220</v>
      </c>
      <c r="B18" s="5" t="s">
        <v>793</v>
      </c>
      <c r="C18" s="18">
        <v>64112</v>
      </c>
      <c r="D18" s="1">
        <v>2005</v>
      </c>
      <c r="E18" s="8" t="s">
        <v>466</v>
      </c>
      <c r="F18" s="1" t="s">
        <v>4</v>
      </c>
      <c r="G18" s="1">
        <f t="shared" si="0"/>
        <v>14</v>
      </c>
      <c r="H18" s="8" t="s">
        <v>495</v>
      </c>
      <c r="I18" s="8" t="s">
        <v>479</v>
      </c>
      <c r="J18" s="8" t="s">
        <v>475</v>
      </c>
      <c r="K18" s="1"/>
      <c r="L18" s="1"/>
    </row>
    <row r="19" spans="1:13" x14ac:dyDescent="0.35">
      <c r="A19" s="1" t="s">
        <v>221</v>
      </c>
      <c r="B19" s="5" t="s">
        <v>791</v>
      </c>
      <c r="C19" s="18">
        <v>61964</v>
      </c>
      <c r="D19" s="1">
        <v>1945</v>
      </c>
      <c r="E19" s="8" t="s">
        <v>467</v>
      </c>
      <c r="F19" s="1" t="s">
        <v>222</v>
      </c>
      <c r="G19" s="1">
        <f t="shared" si="0"/>
        <v>74</v>
      </c>
      <c r="H19" s="8" t="s">
        <v>496</v>
      </c>
      <c r="I19" s="8" t="s">
        <v>479</v>
      </c>
      <c r="J19" s="8" t="s">
        <v>474</v>
      </c>
      <c r="K19" s="1"/>
      <c r="L19" s="1"/>
    </row>
    <row r="20" spans="1:13" x14ac:dyDescent="0.35">
      <c r="A20" s="1" t="s">
        <v>223</v>
      </c>
      <c r="B20" s="5" t="s">
        <v>790</v>
      </c>
      <c r="C20" s="18">
        <v>75061</v>
      </c>
      <c r="D20" s="1">
        <v>1997</v>
      </c>
      <c r="E20" s="8" t="s">
        <v>467</v>
      </c>
      <c r="F20" s="1" t="s">
        <v>12</v>
      </c>
      <c r="G20" s="1">
        <f t="shared" si="0"/>
        <v>22</v>
      </c>
      <c r="H20" s="8" t="s">
        <v>497</v>
      </c>
      <c r="I20" s="11" t="s">
        <v>479</v>
      </c>
      <c r="J20" s="11" t="s">
        <v>474</v>
      </c>
      <c r="K20" s="11"/>
      <c r="L20" s="11"/>
      <c r="M20" s="6"/>
    </row>
    <row r="21" spans="1:13" s="6" customFormat="1" x14ac:dyDescent="0.35">
      <c r="A21" s="11" t="s">
        <v>224</v>
      </c>
      <c r="B21" s="11" t="s">
        <v>790</v>
      </c>
      <c r="C21" s="18">
        <v>73784</v>
      </c>
      <c r="D21" s="11">
        <v>1979</v>
      </c>
      <c r="E21" s="12" t="s">
        <v>467</v>
      </c>
      <c r="F21" s="11" t="s">
        <v>225</v>
      </c>
      <c r="G21" s="1">
        <f t="shared" si="0"/>
        <v>40</v>
      </c>
      <c r="H21" s="11" t="s">
        <v>498</v>
      </c>
      <c r="I21" s="15" t="s">
        <v>479</v>
      </c>
      <c r="J21" s="15" t="s">
        <v>474</v>
      </c>
      <c r="K21" s="1"/>
      <c r="L21" s="1"/>
      <c r="M21"/>
    </row>
    <row r="22" spans="1:13" x14ac:dyDescent="0.35">
      <c r="A22" s="1" t="s">
        <v>226</v>
      </c>
      <c r="B22" s="16" t="s">
        <v>790</v>
      </c>
      <c r="C22" s="18">
        <v>65359</v>
      </c>
      <c r="D22" s="1">
        <v>1970</v>
      </c>
      <c r="E22" s="8" t="s">
        <v>467</v>
      </c>
      <c r="F22" s="1" t="s">
        <v>29</v>
      </c>
      <c r="G22" s="1">
        <f t="shared" si="0"/>
        <v>49</v>
      </c>
      <c r="H22" s="7" t="s">
        <v>499</v>
      </c>
      <c r="I22" s="7" t="s">
        <v>479</v>
      </c>
      <c r="J22" s="7" t="s">
        <v>474</v>
      </c>
      <c r="K22" s="1"/>
      <c r="L22" s="1"/>
    </row>
    <row r="23" spans="1:13" x14ac:dyDescent="0.35">
      <c r="A23" s="1" t="s">
        <v>227</v>
      </c>
      <c r="B23" s="16" t="s">
        <v>790</v>
      </c>
      <c r="C23" s="18">
        <v>67765</v>
      </c>
      <c r="D23" s="1">
        <v>1974</v>
      </c>
      <c r="E23" s="8" t="s">
        <v>467</v>
      </c>
      <c r="F23" s="1" t="s">
        <v>12</v>
      </c>
      <c r="G23" s="1">
        <f t="shared" si="0"/>
        <v>45</v>
      </c>
      <c r="H23" s="7" t="s">
        <v>500</v>
      </c>
      <c r="I23" s="7" t="s">
        <v>479</v>
      </c>
      <c r="J23" s="7" t="s">
        <v>474</v>
      </c>
      <c r="K23" s="1"/>
      <c r="L23" s="1"/>
    </row>
    <row r="24" spans="1:13" x14ac:dyDescent="0.35">
      <c r="A24" s="1" t="s">
        <v>360</v>
      </c>
      <c r="B24" s="16" t="s">
        <v>790</v>
      </c>
      <c r="C24" s="18">
        <v>70207</v>
      </c>
      <c r="D24" s="1">
        <v>2015</v>
      </c>
      <c r="E24" s="8" t="s">
        <v>467</v>
      </c>
      <c r="F24" s="1" t="s">
        <v>2</v>
      </c>
      <c r="G24" s="1">
        <f t="shared" si="0"/>
        <v>4</v>
      </c>
      <c r="H24" s="7" t="s">
        <v>501</v>
      </c>
      <c r="I24" s="7" t="s">
        <v>479</v>
      </c>
      <c r="J24" s="7" t="s">
        <v>474</v>
      </c>
      <c r="K24" s="1"/>
      <c r="L24" s="1"/>
    </row>
    <row r="25" spans="1:13" x14ac:dyDescent="0.35">
      <c r="A25" s="1" t="s">
        <v>361</v>
      </c>
      <c r="B25" s="16" t="s">
        <v>791</v>
      </c>
      <c r="C25" s="18">
        <v>70184</v>
      </c>
      <c r="D25" s="1">
        <v>1945</v>
      </c>
      <c r="E25" s="8" t="s">
        <v>467</v>
      </c>
      <c r="F25" s="1" t="s">
        <v>12</v>
      </c>
      <c r="G25" s="1">
        <f t="shared" si="0"/>
        <v>74</v>
      </c>
      <c r="H25" s="7" t="s">
        <v>502</v>
      </c>
      <c r="I25" s="7" t="s">
        <v>479</v>
      </c>
      <c r="J25" s="7" t="s">
        <v>474</v>
      </c>
      <c r="K25" s="1"/>
      <c r="L25" s="1"/>
    </row>
    <row r="26" spans="1:13" x14ac:dyDescent="0.35">
      <c r="A26" s="1" t="s">
        <v>293</v>
      </c>
      <c r="B26" s="7" t="s">
        <v>791</v>
      </c>
      <c r="C26" s="18">
        <v>70578</v>
      </c>
      <c r="D26" s="1">
        <v>1964</v>
      </c>
      <c r="E26" s="8" t="s">
        <v>467</v>
      </c>
      <c r="F26" s="1" t="s">
        <v>294</v>
      </c>
      <c r="G26" s="1">
        <f t="shared" si="0"/>
        <v>55</v>
      </c>
      <c r="H26" s="7" t="s">
        <v>503</v>
      </c>
      <c r="I26" s="7" t="s">
        <v>479</v>
      </c>
      <c r="J26" s="7" t="s">
        <v>474</v>
      </c>
      <c r="K26" s="1"/>
      <c r="L26" s="1"/>
    </row>
    <row r="27" spans="1:13" x14ac:dyDescent="0.35">
      <c r="A27" s="1" t="s">
        <v>295</v>
      </c>
      <c r="B27" s="5" t="s">
        <v>787</v>
      </c>
      <c r="C27" s="18">
        <v>50012</v>
      </c>
      <c r="D27" s="1">
        <v>2010</v>
      </c>
      <c r="E27" s="8" t="s">
        <v>467</v>
      </c>
      <c r="F27" s="1" t="s">
        <v>296</v>
      </c>
      <c r="G27" s="1">
        <f t="shared" si="0"/>
        <v>9</v>
      </c>
      <c r="H27" s="7" t="s">
        <v>504</v>
      </c>
      <c r="I27" s="7" t="s">
        <v>479</v>
      </c>
      <c r="J27" s="7" t="s">
        <v>474</v>
      </c>
      <c r="K27" s="1"/>
      <c r="L27" s="1"/>
    </row>
    <row r="28" spans="1:13" x14ac:dyDescent="0.35">
      <c r="A28" s="1" t="s">
        <v>297</v>
      </c>
      <c r="B28" s="5" t="s">
        <v>789</v>
      </c>
      <c r="C28" s="18">
        <v>75401</v>
      </c>
      <c r="D28" s="1">
        <v>1924</v>
      </c>
      <c r="E28" s="8" t="s">
        <v>466</v>
      </c>
      <c r="F28" s="1" t="s">
        <v>298</v>
      </c>
      <c r="G28" s="1">
        <f t="shared" si="0"/>
        <v>95</v>
      </c>
      <c r="H28" s="7" t="s">
        <v>505</v>
      </c>
      <c r="I28" s="7" t="s">
        <v>479</v>
      </c>
      <c r="J28" s="7" t="s">
        <v>475</v>
      </c>
      <c r="K28" s="1"/>
      <c r="L28" s="1"/>
    </row>
    <row r="29" spans="1:13" x14ac:dyDescent="0.35">
      <c r="A29" s="1" t="s">
        <v>299</v>
      </c>
      <c r="B29" s="5" t="s">
        <v>791</v>
      </c>
      <c r="C29" s="18">
        <v>66819</v>
      </c>
      <c r="D29" s="1">
        <v>1974</v>
      </c>
      <c r="E29" s="8" t="s">
        <v>467</v>
      </c>
      <c r="F29" s="1" t="s">
        <v>300</v>
      </c>
      <c r="G29" s="1">
        <f t="shared" si="0"/>
        <v>45</v>
      </c>
      <c r="H29" s="7" t="s">
        <v>506</v>
      </c>
      <c r="I29" s="7" t="s">
        <v>479</v>
      </c>
      <c r="J29" s="7" t="s">
        <v>474</v>
      </c>
      <c r="K29" s="1"/>
      <c r="L29" s="1"/>
    </row>
    <row r="30" spans="1:13" x14ac:dyDescent="0.35">
      <c r="A30" t="s">
        <v>400</v>
      </c>
      <c r="B30" s="5" t="s">
        <v>791</v>
      </c>
      <c r="C30" s="18">
        <v>72790</v>
      </c>
      <c r="D30">
        <v>1945</v>
      </c>
      <c r="E30" s="8" t="s">
        <v>467</v>
      </c>
      <c r="F30" t="s">
        <v>12</v>
      </c>
      <c r="G30" s="1">
        <f t="shared" ref="G30:G65" si="1">2019-D30</f>
        <v>74</v>
      </c>
      <c r="H30" s="7" t="s">
        <v>507</v>
      </c>
      <c r="I30" s="8" t="s">
        <v>479</v>
      </c>
      <c r="J30" s="8" t="s">
        <v>474</v>
      </c>
      <c r="K30" s="8"/>
      <c r="L30" s="8"/>
    </row>
    <row r="31" spans="1:13" x14ac:dyDescent="0.35">
      <c r="A31" s="8" t="s">
        <v>362</v>
      </c>
      <c r="B31" s="8" t="s">
        <v>792</v>
      </c>
      <c r="C31" s="18">
        <v>68976</v>
      </c>
      <c r="D31" s="8">
        <v>1931</v>
      </c>
      <c r="E31" s="8" t="s">
        <v>466</v>
      </c>
      <c r="F31" s="8" t="s">
        <v>453</v>
      </c>
      <c r="G31" s="1">
        <f t="shared" si="1"/>
        <v>88</v>
      </c>
      <c r="H31" s="8" t="s">
        <v>509</v>
      </c>
      <c r="I31" s="8" t="s">
        <v>479</v>
      </c>
      <c r="J31" s="8" t="s">
        <v>475</v>
      </c>
      <c r="K31" s="1"/>
      <c r="L31" s="1"/>
    </row>
    <row r="32" spans="1:13" x14ac:dyDescent="0.35">
      <c r="A32" s="1" t="s">
        <v>301</v>
      </c>
      <c r="B32" s="5" t="s">
        <v>792</v>
      </c>
      <c r="C32" s="18">
        <v>80462</v>
      </c>
      <c r="D32" s="1">
        <v>1970</v>
      </c>
      <c r="E32" s="8" t="s">
        <v>466</v>
      </c>
      <c r="F32" s="1" t="s">
        <v>4</v>
      </c>
      <c r="G32" s="1">
        <f t="shared" si="1"/>
        <v>49</v>
      </c>
      <c r="H32" s="8" t="s">
        <v>511</v>
      </c>
      <c r="I32" s="8" t="s">
        <v>479</v>
      </c>
      <c r="J32" s="8" t="s">
        <v>475</v>
      </c>
      <c r="K32" s="1"/>
      <c r="L32" s="1"/>
    </row>
    <row r="33" spans="1:13" x14ac:dyDescent="0.35">
      <c r="A33" s="1" t="s">
        <v>302</v>
      </c>
      <c r="B33" s="5" t="s">
        <v>796</v>
      </c>
      <c r="C33" s="18">
        <v>72636</v>
      </c>
      <c r="D33" s="1">
        <v>1922</v>
      </c>
      <c r="E33" s="8" t="s">
        <v>466</v>
      </c>
      <c r="F33" s="1" t="s">
        <v>303</v>
      </c>
      <c r="G33" s="1">
        <f t="shared" si="1"/>
        <v>97</v>
      </c>
      <c r="H33" s="8" t="s">
        <v>510</v>
      </c>
      <c r="I33" s="8" t="s">
        <v>479</v>
      </c>
      <c r="J33" s="8" t="s">
        <v>475</v>
      </c>
      <c r="K33" s="1"/>
      <c r="L33" s="1"/>
    </row>
    <row r="34" spans="1:13" x14ac:dyDescent="0.35">
      <c r="A34" s="8" t="s">
        <v>304</v>
      </c>
      <c r="B34" s="8" t="s">
        <v>789</v>
      </c>
      <c r="C34" s="18">
        <v>77997</v>
      </c>
      <c r="D34" s="8">
        <v>1924</v>
      </c>
      <c r="E34" s="8" t="s">
        <v>466</v>
      </c>
      <c r="F34" s="8" t="s">
        <v>143</v>
      </c>
      <c r="G34" s="1">
        <f t="shared" si="1"/>
        <v>95</v>
      </c>
      <c r="H34" s="8" t="s">
        <v>512</v>
      </c>
      <c r="I34" s="8" t="s">
        <v>479</v>
      </c>
      <c r="J34" s="8" t="s">
        <v>475</v>
      </c>
      <c r="K34" s="1"/>
      <c r="L34" s="1"/>
    </row>
    <row r="35" spans="1:13" x14ac:dyDescent="0.35">
      <c r="A35" s="1" t="s">
        <v>363</v>
      </c>
      <c r="B35" s="5" t="s">
        <v>794</v>
      </c>
      <c r="C35" s="18">
        <v>70555</v>
      </c>
      <c r="D35" s="1">
        <v>2015</v>
      </c>
      <c r="E35" s="8" t="s">
        <v>467</v>
      </c>
      <c r="F35" s="1" t="s">
        <v>435</v>
      </c>
      <c r="G35" s="1">
        <f t="shared" si="1"/>
        <v>4</v>
      </c>
      <c r="H35" s="8" t="s">
        <v>513</v>
      </c>
      <c r="I35" s="8" t="s">
        <v>479</v>
      </c>
      <c r="J35" s="8" t="s">
        <v>474</v>
      </c>
      <c r="K35" s="1"/>
      <c r="L35" s="1"/>
    </row>
    <row r="36" spans="1:13" x14ac:dyDescent="0.35">
      <c r="A36" s="1" t="s">
        <v>364</v>
      </c>
      <c r="B36" s="5" t="s">
        <v>794</v>
      </c>
      <c r="C36" s="18">
        <v>67687</v>
      </c>
      <c r="D36" s="1">
        <v>2015</v>
      </c>
      <c r="E36" s="8" t="s">
        <v>467</v>
      </c>
      <c r="F36" s="1" t="s">
        <v>436</v>
      </c>
      <c r="G36" s="1">
        <f t="shared" si="1"/>
        <v>4</v>
      </c>
      <c r="H36" s="8" t="s">
        <v>514</v>
      </c>
      <c r="I36" s="8" t="s">
        <v>479</v>
      </c>
      <c r="J36" s="8" t="s">
        <v>474</v>
      </c>
      <c r="K36" s="1"/>
      <c r="L36" s="1"/>
    </row>
    <row r="37" spans="1:13" x14ac:dyDescent="0.35">
      <c r="A37" s="5" t="s">
        <v>414</v>
      </c>
      <c r="B37" s="5" t="s">
        <v>795</v>
      </c>
      <c r="C37" s="18">
        <v>73903</v>
      </c>
      <c r="D37" s="4">
        <v>2005</v>
      </c>
      <c r="E37" s="14" t="s">
        <v>466</v>
      </c>
      <c r="F37" s="5" t="s">
        <v>4</v>
      </c>
      <c r="G37" s="1">
        <f t="shared" si="1"/>
        <v>14</v>
      </c>
      <c r="H37" s="8" t="s">
        <v>515</v>
      </c>
      <c r="I37" s="8" t="s">
        <v>479</v>
      </c>
      <c r="J37" s="8" t="s">
        <v>475</v>
      </c>
      <c r="K37" s="1"/>
      <c r="L37" s="1"/>
    </row>
    <row r="38" spans="1:13" x14ac:dyDescent="0.35">
      <c r="A38" s="5" t="s">
        <v>421</v>
      </c>
      <c r="B38" s="5" t="s">
        <v>793</v>
      </c>
      <c r="C38" s="18">
        <v>80101</v>
      </c>
      <c r="D38" s="4">
        <v>2015</v>
      </c>
      <c r="E38" s="14" t="s">
        <v>467</v>
      </c>
      <c r="F38" s="5" t="s">
        <v>2</v>
      </c>
      <c r="G38" s="1">
        <f t="shared" si="1"/>
        <v>4</v>
      </c>
      <c r="H38" s="8" t="s">
        <v>516</v>
      </c>
      <c r="I38" s="8" t="s">
        <v>479</v>
      </c>
      <c r="J38" s="8" t="s">
        <v>474</v>
      </c>
      <c r="K38" s="1"/>
      <c r="L38" s="1"/>
    </row>
    <row r="39" spans="1:13" s="10" customFormat="1" x14ac:dyDescent="0.35">
      <c r="A39" s="1" t="s">
        <v>305</v>
      </c>
      <c r="B39" s="5" t="s">
        <v>795</v>
      </c>
      <c r="C39" s="18">
        <v>73640</v>
      </c>
      <c r="D39" s="1">
        <v>1974</v>
      </c>
      <c r="E39" s="8" t="s">
        <v>466</v>
      </c>
      <c r="F39" s="1" t="s">
        <v>472</v>
      </c>
      <c r="G39" s="1">
        <f t="shared" si="1"/>
        <v>45</v>
      </c>
      <c r="H39" s="8" t="s">
        <v>517</v>
      </c>
      <c r="I39" s="8" t="s">
        <v>479</v>
      </c>
      <c r="J39" s="8" t="s">
        <v>475</v>
      </c>
      <c r="K39" s="1"/>
      <c r="L39" s="1"/>
      <c r="M39"/>
    </row>
    <row r="40" spans="1:13" x14ac:dyDescent="0.35">
      <c r="A40" s="1" t="s">
        <v>306</v>
      </c>
      <c r="B40" s="5" t="s">
        <v>796</v>
      </c>
      <c r="C40" s="18">
        <v>82849</v>
      </c>
      <c r="D40" s="1">
        <v>1950</v>
      </c>
      <c r="E40" s="8" t="s">
        <v>466</v>
      </c>
      <c r="F40" s="1" t="s">
        <v>307</v>
      </c>
      <c r="G40" s="1">
        <f t="shared" si="1"/>
        <v>69</v>
      </c>
      <c r="H40" s="8" t="s">
        <v>518</v>
      </c>
      <c r="I40" s="8" t="s">
        <v>479</v>
      </c>
      <c r="J40" s="8" t="s">
        <v>475</v>
      </c>
      <c r="K40" s="1"/>
      <c r="L40" s="1"/>
    </row>
    <row r="41" spans="1:13" x14ac:dyDescent="0.35">
      <c r="A41" s="1" t="s">
        <v>308</v>
      </c>
      <c r="B41" s="5" t="s">
        <v>794</v>
      </c>
      <c r="C41" s="18">
        <v>66905</v>
      </c>
      <c r="D41" s="1">
        <v>2010</v>
      </c>
      <c r="E41" s="8" t="s">
        <v>466</v>
      </c>
      <c r="F41" s="1" t="s">
        <v>4</v>
      </c>
      <c r="G41" s="1">
        <f t="shared" si="1"/>
        <v>9</v>
      </c>
      <c r="H41" s="8" t="s">
        <v>519</v>
      </c>
      <c r="I41" s="8" t="s">
        <v>479</v>
      </c>
      <c r="J41" s="8" t="s">
        <v>475</v>
      </c>
      <c r="K41" s="1"/>
      <c r="L41" s="1"/>
    </row>
    <row r="42" spans="1:13" x14ac:dyDescent="0.35">
      <c r="A42" s="1" t="s">
        <v>309</v>
      </c>
      <c r="B42" s="5" t="s">
        <v>789</v>
      </c>
      <c r="C42" s="18">
        <v>69889</v>
      </c>
      <c r="D42" s="1">
        <v>2010</v>
      </c>
      <c r="E42" s="8" t="s">
        <v>469</v>
      </c>
      <c r="F42" s="1" t="s">
        <v>310</v>
      </c>
      <c r="G42" s="1">
        <f t="shared" si="1"/>
        <v>9</v>
      </c>
      <c r="H42" s="8" t="s">
        <v>520</v>
      </c>
      <c r="I42" s="8" t="s">
        <v>479</v>
      </c>
      <c r="J42" s="8" t="s">
        <v>508</v>
      </c>
      <c r="K42" s="1"/>
      <c r="L42" s="1"/>
    </row>
    <row r="43" spans="1:13" x14ac:dyDescent="0.35">
      <c r="A43" s="1" t="s">
        <v>311</v>
      </c>
      <c r="B43" s="5" t="s">
        <v>796</v>
      </c>
      <c r="C43" s="18">
        <v>70253</v>
      </c>
      <c r="D43" s="1">
        <v>1992</v>
      </c>
      <c r="E43" s="8" t="s">
        <v>467</v>
      </c>
      <c r="F43" s="1" t="s">
        <v>12</v>
      </c>
      <c r="G43" s="1">
        <f t="shared" si="1"/>
        <v>27</v>
      </c>
      <c r="H43" s="8" t="s">
        <v>521</v>
      </c>
      <c r="I43" s="8" t="s">
        <v>479</v>
      </c>
      <c r="J43" s="8" t="s">
        <v>474</v>
      </c>
      <c r="K43" s="1"/>
      <c r="L43" s="1"/>
    </row>
    <row r="44" spans="1:13" x14ac:dyDescent="0.35">
      <c r="A44" s="1" t="s">
        <v>410</v>
      </c>
      <c r="B44" s="5" t="s">
        <v>796</v>
      </c>
      <c r="C44" s="18">
        <v>80307</v>
      </c>
      <c r="D44" s="1">
        <v>1935</v>
      </c>
      <c r="E44" s="8" t="s">
        <v>467</v>
      </c>
      <c r="F44" s="1" t="s">
        <v>12</v>
      </c>
      <c r="G44" s="1">
        <f t="shared" si="1"/>
        <v>84</v>
      </c>
      <c r="H44" s="8" t="s">
        <v>522</v>
      </c>
      <c r="I44" s="8" t="s">
        <v>479</v>
      </c>
      <c r="J44" s="8" t="s">
        <v>474</v>
      </c>
      <c r="K44" s="1"/>
      <c r="L44" s="1"/>
    </row>
    <row r="45" spans="1:13" x14ac:dyDescent="0.35">
      <c r="A45" s="1" t="s">
        <v>6</v>
      </c>
      <c r="B45" s="5" t="s">
        <v>796</v>
      </c>
      <c r="C45" s="18">
        <v>83002</v>
      </c>
      <c r="D45" s="1">
        <v>2015</v>
      </c>
      <c r="E45" s="1" t="s">
        <v>467</v>
      </c>
      <c r="F45" s="1" t="s">
        <v>2</v>
      </c>
      <c r="G45" s="1">
        <f t="shared" si="1"/>
        <v>4</v>
      </c>
      <c r="H45" s="8" t="s">
        <v>523</v>
      </c>
      <c r="I45" s="8" t="s">
        <v>479</v>
      </c>
      <c r="J45" s="8" t="s">
        <v>474</v>
      </c>
      <c r="K45" s="8"/>
      <c r="L45" s="8"/>
    </row>
    <row r="46" spans="1:13" x14ac:dyDescent="0.35">
      <c r="A46" s="8" t="s">
        <v>312</v>
      </c>
      <c r="B46" s="8" t="s">
        <v>795</v>
      </c>
      <c r="C46" s="18">
        <v>75704</v>
      </c>
      <c r="D46" s="8">
        <v>2010</v>
      </c>
      <c r="E46" s="8" t="s">
        <v>466</v>
      </c>
      <c r="F46" s="8" t="s">
        <v>451</v>
      </c>
      <c r="G46" s="9">
        <f t="shared" si="1"/>
        <v>9</v>
      </c>
      <c r="H46" s="8" t="s">
        <v>524</v>
      </c>
      <c r="I46" s="8" t="s">
        <v>479</v>
      </c>
      <c r="J46" s="8" t="s">
        <v>475</v>
      </c>
      <c r="K46" s="1"/>
      <c r="L46" s="1"/>
    </row>
    <row r="47" spans="1:13" x14ac:dyDescent="0.35">
      <c r="A47" s="1" t="s">
        <v>313</v>
      </c>
      <c r="B47" s="5" t="s">
        <v>793</v>
      </c>
      <c r="C47" s="18">
        <v>64919</v>
      </c>
      <c r="D47" s="1">
        <v>1970</v>
      </c>
      <c r="E47" s="8" t="s">
        <v>466</v>
      </c>
      <c r="F47" s="1" t="s">
        <v>314</v>
      </c>
      <c r="G47" s="1">
        <f t="shared" si="1"/>
        <v>49</v>
      </c>
      <c r="H47" s="8" t="s">
        <v>525</v>
      </c>
      <c r="I47" s="8" t="s">
        <v>479</v>
      </c>
      <c r="J47" s="8" t="s">
        <v>475</v>
      </c>
      <c r="K47" s="1"/>
      <c r="L47" s="1"/>
    </row>
    <row r="48" spans="1:13" x14ac:dyDescent="0.35">
      <c r="A48" s="1" t="s">
        <v>315</v>
      </c>
      <c r="B48" s="5" t="s">
        <v>790</v>
      </c>
      <c r="C48" s="18">
        <v>71813</v>
      </c>
      <c r="D48" s="1">
        <v>1974</v>
      </c>
      <c r="E48" s="8" t="s">
        <v>466</v>
      </c>
      <c r="F48" s="1" t="s">
        <v>316</v>
      </c>
      <c r="G48" s="1">
        <f t="shared" si="1"/>
        <v>45</v>
      </c>
      <c r="H48" s="8" t="s">
        <v>526</v>
      </c>
      <c r="I48" s="8" t="s">
        <v>479</v>
      </c>
      <c r="J48" s="8" t="s">
        <v>475</v>
      </c>
      <c r="K48" s="1"/>
      <c r="L48" s="1"/>
    </row>
    <row r="49" spans="1:13" x14ac:dyDescent="0.35">
      <c r="A49" s="5" t="s">
        <v>427</v>
      </c>
      <c r="B49" s="5" t="s">
        <v>795</v>
      </c>
      <c r="C49" s="18">
        <v>71894</v>
      </c>
      <c r="D49" s="4">
        <v>1922</v>
      </c>
      <c r="E49" s="14" t="s">
        <v>466</v>
      </c>
      <c r="F49" s="5" t="s">
        <v>193</v>
      </c>
      <c r="G49" s="1">
        <f t="shared" si="1"/>
        <v>97</v>
      </c>
      <c r="H49" s="8" t="s">
        <v>527</v>
      </c>
      <c r="I49" s="8" t="s">
        <v>479</v>
      </c>
      <c r="J49" s="8" t="s">
        <v>475</v>
      </c>
      <c r="K49" s="1"/>
      <c r="L49" s="1"/>
    </row>
    <row r="50" spans="1:13" x14ac:dyDescent="0.35">
      <c r="A50" s="1" t="s">
        <v>317</v>
      </c>
      <c r="B50" s="5" t="s">
        <v>789</v>
      </c>
      <c r="C50" s="18">
        <v>79659</v>
      </c>
      <c r="D50" s="1">
        <v>1970</v>
      </c>
      <c r="E50" s="8" t="s">
        <v>466</v>
      </c>
      <c r="F50" s="1" t="s">
        <v>4</v>
      </c>
      <c r="G50" s="1">
        <f t="shared" si="1"/>
        <v>49</v>
      </c>
      <c r="H50" s="8" t="s">
        <v>528</v>
      </c>
      <c r="I50" s="8" t="s">
        <v>479</v>
      </c>
      <c r="J50" s="8" t="s">
        <v>475</v>
      </c>
      <c r="K50" s="1"/>
      <c r="L50" s="1"/>
    </row>
    <row r="51" spans="1:13" x14ac:dyDescent="0.35">
      <c r="A51" s="5" t="s">
        <v>430</v>
      </c>
      <c r="B51" s="5" t="s">
        <v>790</v>
      </c>
      <c r="C51" s="18">
        <v>72803</v>
      </c>
      <c r="D51" s="4">
        <v>2010</v>
      </c>
      <c r="E51" s="14" t="s">
        <v>466</v>
      </c>
      <c r="F51" s="5" t="s">
        <v>4</v>
      </c>
      <c r="G51" s="1">
        <f t="shared" si="1"/>
        <v>9</v>
      </c>
      <c r="H51" s="8" t="s">
        <v>529</v>
      </c>
      <c r="I51" s="8" t="s">
        <v>479</v>
      </c>
      <c r="J51" s="8" t="s">
        <v>475</v>
      </c>
      <c r="K51" s="1"/>
      <c r="L51" s="1"/>
    </row>
    <row r="52" spans="1:13" x14ac:dyDescent="0.35">
      <c r="A52" s="8" t="s">
        <v>412</v>
      </c>
      <c r="B52" s="8" t="s">
        <v>795</v>
      </c>
      <c r="C52" s="18">
        <v>86374</v>
      </c>
      <c r="D52" s="8">
        <v>1885</v>
      </c>
      <c r="E52" s="8" t="s">
        <v>466</v>
      </c>
      <c r="F52" s="8" t="s">
        <v>461</v>
      </c>
      <c r="G52" s="9">
        <f t="shared" si="1"/>
        <v>134</v>
      </c>
      <c r="H52" s="8" t="s">
        <v>530</v>
      </c>
      <c r="I52" s="8" t="s">
        <v>479</v>
      </c>
      <c r="J52" s="8" t="s">
        <v>475</v>
      </c>
      <c r="K52" s="1"/>
      <c r="L52" s="1"/>
    </row>
    <row r="53" spans="1:13" x14ac:dyDescent="0.35">
      <c r="A53" s="1" t="s">
        <v>318</v>
      </c>
      <c r="B53" s="5" t="s">
        <v>793</v>
      </c>
      <c r="C53" s="18">
        <v>80554</v>
      </c>
      <c r="D53" s="1">
        <v>1936</v>
      </c>
      <c r="E53" s="8" t="s">
        <v>467</v>
      </c>
      <c r="F53" s="1" t="s">
        <v>319</v>
      </c>
      <c r="G53" s="1">
        <f t="shared" si="1"/>
        <v>83</v>
      </c>
      <c r="H53" s="8" t="s">
        <v>532</v>
      </c>
      <c r="I53" s="8" t="s">
        <v>479</v>
      </c>
      <c r="J53" s="8" t="s">
        <v>474</v>
      </c>
      <c r="K53" s="1"/>
      <c r="L53" s="1"/>
    </row>
    <row r="54" spans="1:13" x14ac:dyDescent="0.35">
      <c r="A54" s="1" t="s">
        <v>366</v>
      </c>
      <c r="B54" s="5" t="s">
        <v>795</v>
      </c>
      <c r="C54" s="18">
        <v>72837</v>
      </c>
      <c r="D54" s="1">
        <v>2015</v>
      </c>
      <c r="E54" s="8" t="s">
        <v>467</v>
      </c>
      <c r="F54" s="1" t="s">
        <v>2</v>
      </c>
      <c r="G54" s="1">
        <f t="shared" si="1"/>
        <v>4</v>
      </c>
      <c r="H54" s="8" t="s">
        <v>533</v>
      </c>
      <c r="I54" s="8" t="s">
        <v>479</v>
      </c>
      <c r="J54" s="8" t="s">
        <v>474</v>
      </c>
      <c r="K54" s="1"/>
      <c r="L54" s="1"/>
    </row>
    <row r="55" spans="1:13" x14ac:dyDescent="0.35">
      <c r="A55" s="5" t="s">
        <v>433</v>
      </c>
      <c r="B55" s="5" t="s">
        <v>790</v>
      </c>
      <c r="C55" s="18">
        <v>73510</v>
      </c>
      <c r="D55" s="4">
        <v>2010</v>
      </c>
      <c r="E55" s="14" t="s">
        <v>466</v>
      </c>
      <c r="F55" s="5" t="s">
        <v>4</v>
      </c>
      <c r="G55" s="1">
        <f t="shared" si="1"/>
        <v>9</v>
      </c>
      <c r="H55" s="8" t="s">
        <v>534</v>
      </c>
      <c r="I55" s="8" t="s">
        <v>479</v>
      </c>
      <c r="J55" s="8" t="s">
        <v>475</v>
      </c>
      <c r="K55" s="1"/>
      <c r="L55" s="1"/>
    </row>
    <row r="56" spans="1:13" x14ac:dyDescent="0.35">
      <c r="A56" s="1" t="s">
        <v>367</v>
      </c>
      <c r="B56" s="5" t="s">
        <v>787</v>
      </c>
      <c r="C56" s="18">
        <v>52827</v>
      </c>
      <c r="D56" s="1">
        <v>2015</v>
      </c>
      <c r="E56" s="8" t="s">
        <v>467</v>
      </c>
      <c r="F56" s="1" t="s">
        <v>2</v>
      </c>
      <c r="G56" s="1">
        <f t="shared" si="1"/>
        <v>4</v>
      </c>
      <c r="H56" s="8" t="s">
        <v>535</v>
      </c>
      <c r="I56" s="8" t="s">
        <v>479</v>
      </c>
      <c r="J56" s="8" t="s">
        <v>474</v>
      </c>
      <c r="K56" s="1"/>
      <c r="L56" s="1"/>
      <c r="M56" s="10"/>
    </row>
    <row r="57" spans="1:13" x14ac:dyDescent="0.35">
      <c r="A57" s="1" t="s">
        <v>338</v>
      </c>
      <c r="B57" s="5" t="s">
        <v>787</v>
      </c>
      <c r="C57" s="18">
        <v>74000</v>
      </c>
      <c r="D57" s="1">
        <v>1945</v>
      </c>
      <c r="E57" s="8" t="s">
        <v>467</v>
      </c>
      <c r="F57" s="1" t="s">
        <v>12</v>
      </c>
      <c r="G57" s="1">
        <f t="shared" si="1"/>
        <v>74</v>
      </c>
      <c r="H57" s="8" t="s">
        <v>536</v>
      </c>
      <c r="I57" s="8" t="s">
        <v>479</v>
      </c>
      <c r="J57" s="8" t="s">
        <v>474</v>
      </c>
      <c r="K57" s="1"/>
      <c r="L57" s="1"/>
    </row>
    <row r="58" spans="1:13" x14ac:dyDescent="0.35">
      <c r="A58" s="1" t="s">
        <v>320</v>
      </c>
      <c r="B58" s="5" t="s">
        <v>787</v>
      </c>
      <c r="C58" s="18">
        <v>64760</v>
      </c>
      <c r="D58" s="1">
        <v>1987</v>
      </c>
      <c r="E58" s="8" t="s">
        <v>467</v>
      </c>
      <c r="F58" s="1" t="s">
        <v>12</v>
      </c>
      <c r="G58" s="1">
        <f t="shared" si="1"/>
        <v>32</v>
      </c>
      <c r="H58" s="8" t="s">
        <v>537</v>
      </c>
      <c r="I58" s="8" t="s">
        <v>479</v>
      </c>
      <c r="J58" s="8" t="s">
        <v>474</v>
      </c>
      <c r="K58" s="1"/>
      <c r="L58" s="1"/>
    </row>
    <row r="59" spans="1:13" x14ac:dyDescent="0.35">
      <c r="A59" s="1" t="s">
        <v>321</v>
      </c>
      <c r="B59" s="5" t="s">
        <v>795</v>
      </c>
      <c r="C59" s="18">
        <v>68597</v>
      </c>
      <c r="D59" s="1">
        <v>2001</v>
      </c>
      <c r="E59" s="8" t="s">
        <v>466</v>
      </c>
      <c r="F59" s="1" t="s">
        <v>4</v>
      </c>
      <c r="G59" s="1">
        <f t="shared" si="1"/>
        <v>18</v>
      </c>
      <c r="H59" s="8" t="s">
        <v>538</v>
      </c>
      <c r="I59" s="8" t="s">
        <v>479</v>
      </c>
      <c r="J59" s="8" t="s">
        <v>475</v>
      </c>
      <c r="K59" s="1"/>
      <c r="L59" s="1"/>
    </row>
    <row r="60" spans="1:13" x14ac:dyDescent="0.35">
      <c r="A60" s="8" t="s">
        <v>322</v>
      </c>
      <c r="B60" s="8" t="s">
        <v>796</v>
      </c>
      <c r="C60" s="18">
        <v>72684</v>
      </c>
      <c r="D60" s="8">
        <v>2010</v>
      </c>
      <c r="E60" s="8" t="s">
        <v>466</v>
      </c>
      <c r="F60" s="8" t="s">
        <v>451</v>
      </c>
      <c r="G60" s="9">
        <f t="shared" si="1"/>
        <v>9</v>
      </c>
      <c r="H60" s="8" t="s">
        <v>539</v>
      </c>
      <c r="I60" s="8" t="s">
        <v>479</v>
      </c>
      <c r="J60" s="8" t="s">
        <v>475</v>
      </c>
      <c r="K60" s="1"/>
      <c r="L60" s="1"/>
    </row>
    <row r="61" spans="1:13" x14ac:dyDescent="0.35">
      <c r="A61" s="1" t="s">
        <v>323</v>
      </c>
      <c r="B61" s="5" t="s">
        <v>795</v>
      </c>
      <c r="C61" s="18">
        <v>77283</v>
      </c>
      <c r="D61" s="1">
        <v>1951</v>
      </c>
      <c r="E61" s="8" t="s">
        <v>466</v>
      </c>
      <c r="F61" s="1" t="s">
        <v>134</v>
      </c>
      <c r="G61" s="1">
        <f t="shared" si="1"/>
        <v>68</v>
      </c>
      <c r="H61" s="8" t="s">
        <v>540</v>
      </c>
      <c r="I61" s="8" t="s">
        <v>479</v>
      </c>
      <c r="J61" s="8" t="s">
        <v>475</v>
      </c>
      <c r="K61" s="1"/>
      <c r="L61" s="1"/>
    </row>
    <row r="62" spans="1:13" x14ac:dyDescent="0.35">
      <c r="A62" s="8" t="s">
        <v>368</v>
      </c>
      <c r="B62" s="8" t="s">
        <v>792</v>
      </c>
      <c r="C62" s="18">
        <v>78237</v>
      </c>
      <c r="D62" s="8">
        <v>1997</v>
      </c>
      <c r="E62" s="8" t="s">
        <v>466</v>
      </c>
      <c r="F62" s="8" t="s">
        <v>445</v>
      </c>
      <c r="G62" s="9">
        <f t="shared" si="1"/>
        <v>22</v>
      </c>
      <c r="H62" s="8" t="s">
        <v>541</v>
      </c>
      <c r="I62" s="8" t="s">
        <v>479</v>
      </c>
      <c r="J62" s="8" t="s">
        <v>475</v>
      </c>
      <c r="K62" s="1"/>
      <c r="L62" s="1"/>
    </row>
    <row r="63" spans="1:13" x14ac:dyDescent="0.35">
      <c r="A63" s="1" t="s">
        <v>281</v>
      </c>
      <c r="B63" s="5" t="s">
        <v>789</v>
      </c>
      <c r="C63" s="18">
        <v>70991</v>
      </c>
      <c r="D63" s="1">
        <v>2010</v>
      </c>
      <c r="E63" s="8" t="s">
        <v>466</v>
      </c>
      <c r="F63" s="1" t="s">
        <v>4</v>
      </c>
      <c r="G63" s="1">
        <f t="shared" si="1"/>
        <v>9</v>
      </c>
      <c r="H63" s="8" t="s">
        <v>542</v>
      </c>
      <c r="I63" s="8" t="s">
        <v>479</v>
      </c>
      <c r="J63" s="8" t="s">
        <v>475</v>
      </c>
    </row>
    <row r="64" spans="1:13" x14ac:dyDescent="0.35">
      <c r="A64" s="1" t="s">
        <v>282</v>
      </c>
      <c r="B64" s="5" t="s">
        <v>795</v>
      </c>
      <c r="C64" s="18">
        <v>77323</v>
      </c>
      <c r="D64" s="1">
        <v>1950</v>
      </c>
      <c r="E64" s="8" t="s">
        <v>466</v>
      </c>
      <c r="F64" s="1" t="s">
        <v>283</v>
      </c>
      <c r="G64" s="1">
        <f t="shared" si="1"/>
        <v>69</v>
      </c>
      <c r="H64" s="8" t="s">
        <v>543</v>
      </c>
      <c r="I64" s="8" t="s">
        <v>479</v>
      </c>
      <c r="J64" s="8" t="s">
        <v>475</v>
      </c>
      <c r="K64" s="1"/>
      <c r="L64" s="1"/>
      <c r="M64" s="10"/>
    </row>
    <row r="65" spans="1:13" x14ac:dyDescent="0.35">
      <c r="A65" s="1" t="s">
        <v>284</v>
      </c>
      <c r="B65" s="5" t="s">
        <v>789</v>
      </c>
      <c r="C65" s="18">
        <v>71646</v>
      </c>
      <c r="D65" s="1">
        <v>1924</v>
      </c>
      <c r="E65" s="8" t="s">
        <v>466</v>
      </c>
      <c r="F65" s="1" t="s">
        <v>214</v>
      </c>
      <c r="G65" s="1">
        <f t="shared" si="1"/>
        <v>95</v>
      </c>
      <c r="H65" s="8" t="s">
        <v>544</v>
      </c>
      <c r="I65" s="8" t="s">
        <v>479</v>
      </c>
      <c r="J65" s="8" t="s">
        <v>475</v>
      </c>
      <c r="K65" s="1"/>
      <c r="L65" s="1"/>
    </row>
    <row r="66" spans="1:13" x14ac:dyDescent="0.35">
      <c r="A66" s="1" t="s">
        <v>285</v>
      </c>
      <c r="B66" s="5" t="s">
        <v>789</v>
      </c>
      <c r="C66" s="18">
        <v>82305</v>
      </c>
      <c r="D66" s="1">
        <v>1924</v>
      </c>
      <c r="E66" s="8" t="s">
        <v>466</v>
      </c>
      <c r="F66" s="1" t="s">
        <v>33</v>
      </c>
      <c r="G66" s="1">
        <f t="shared" ref="G66:G89" si="2">2019-D66</f>
        <v>95</v>
      </c>
      <c r="H66" s="8" t="s">
        <v>545</v>
      </c>
      <c r="I66" s="8" t="s">
        <v>479</v>
      </c>
      <c r="J66" s="8" t="s">
        <v>475</v>
      </c>
      <c r="K66" s="1"/>
      <c r="L66" s="1"/>
    </row>
    <row r="67" spans="1:13" x14ac:dyDescent="0.35">
      <c r="A67" s="1" t="s">
        <v>369</v>
      </c>
      <c r="B67" s="5" t="s">
        <v>796</v>
      </c>
      <c r="C67" s="18">
        <v>74381</v>
      </c>
      <c r="D67" s="1">
        <v>2015</v>
      </c>
      <c r="E67" s="8" t="s">
        <v>466</v>
      </c>
      <c r="F67" s="1" t="s">
        <v>1</v>
      </c>
      <c r="G67" s="1">
        <f t="shared" si="2"/>
        <v>4</v>
      </c>
      <c r="H67" s="8" t="s">
        <v>546</v>
      </c>
      <c r="I67" s="8" t="s">
        <v>479</v>
      </c>
      <c r="J67" s="8" t="s">
        <v>475</v>
      </c>
      <c r="K67" s="1"/>
      <c r="L67" s="1"/>
    </row>
    <row r="68" spans="1:13" x14ac:dyDescent="0.35">
      <c r="A68" s="1" t="s">
        <v>286</v>
      </c>
      <c r="B68" s="5" t="s">
        <v>791</v>
      </c>
      <c r="C68" s="18">
        <v>77800</v>
      </c>
      <c r="D68" s="1">
        <v>1997</v>
      </c>
      <c r="E68" s="8" t="s">
        <v>467</v>
      </c>
      <c r="F68" s="1" t="s">
        <v>12</v>
      </c>
      <c r="G68" s="1">
        <f t="shared" si="2"/>
        <v>22</v>
      </c>
      <c r="H68" s="8" t="s">
        <v>899</v>
      </c>
      <c r="I68" s="8" t="s">
        <v>479</v>
      </c>
      <c r="J68" s="8" t="s">
        <v>547</v>
      </c>
      <c r="K68" s="1"/>
      <c r="L68" s="1"/>
    </row>
    <row r="69" spans="1:13" x14ac:dyDescent="0.35">
      <c r="A69" s="1" t="s">
        <v>287</v>
      </c>
      <c r="B69" s="5" t="s">
        <v>796</v>
      </c>
      <c r="C69" s="18">
        <v>68635</v>
      </c>
      <c r="D69" s="1">
        <v>1997</v>
      </c>
      <c r="E69" s="8" t="s">
        <v>466</v>
      </c>
      <c r="F69" s="1" t="s">
        <v>1</v>
      </c>
      <c r="G69" s="1">
        <f t="shared" si="2"/>
        <v>22</v>
      </c>
      <c r="H69" s="8" t="s">
        <v>517</v>
      </c>
      <c r="I69" s="8" t="s">
        <v>479</v>
      </c>
      <c r="J69" s="8" t="s">
        <v>475</v>
      </c>
      <c r="K69" s="1"/>
      <c r="L69" s="1"/>
    </row>
    <row r="70" spans="1:13" x14ac:dyDescent="0.35">
      <c r="A70" s="1" t="s">
        <v>288</v>
      </c>
      <c r="B70" s="5" t="s">
        <v>795</v>
      </c>
      <c r="C70" s="18">
        <v>68141</v>
      </c>
      <c r="D70" s="1">
        <v>2017</v>
      </c>
      <c r="E70" s="8" t="s">
        <v>466</v>
      </c>
      <c r="F70" s="1" t="s">
        <v>289</v>
      </c>
      <c r="G70" s="1">
        <f t="shared" si="2"/>
        <v>2</v>
      </c>
      <c r="H70" s="8" t="s">
        <v>549</v>
      </c>
      <c r="I70" s="8" t="s">
        <v>479</v>
      </c>
      <c r="J70" s="8" t="s">
        <v>475</v>
      </c>
      <c r="K70" s="1"/>
      <c r="L70" s="1"/>
    </row>
    <row r="71" spans="1:13" x14ac:dyDescent="0.35">
      <c r="A71" s="1" t="s">
        <v>290</v>
      </c>
      <c r="B71" s="5" t="s">
        <v>794</v>
      </c>
      <c r="C71" s="18">
        <v>72890</v>
      </c>
      <c r="D71" s="1">
        <v>2010</v>
      </c>
      <c r="E71" s="8" t="s">
        <v>466</v>
      </c>
      <c r="F71" s="1" t="s">
        <v>4</v>
      </c>
      <c r="G71" s="1">
        <f t="shared" si="2"/>
        <v>9</v>
      </c>
      <c r="H71" s="8" t="s">
        <v>550</v>
      </c>
      <c r="I71" s="8" t="s">
        <v>479</v>
      </c>
      <c r="J71" s="8" t="s">
        <v>475</v>
      </c>
      <c r="K71" s="1"/>
      <c r="L71" s="1"/>
    </row>
    <row r="72" spans="1:13" x14ac:dyDescent="0.35">
      <c r="A72" s="1" t="s">
        <v>20</v>
      </c>
      <c r="B72" s="5" t="s">
        <v>795</v>
      </c>
      <c r="C72" s="18">
        <v>75779</v>
      </c>
      <c r="D72" s="1">
        <v>2015</v>
      </c>
      <c r="E72" s="1" t="s">
        <v>466</v>
      </c>
      <c r="F72" s="1" t="s">
        <v>1</v>
      </c>
      <c r="G72" s="1">
        <f t="shared" si="2"/>
        <v>4</v>
      </c>
      <c r="H72" s="8" t="s">
        <v>551</v>
      </c>
      <c r="I72" s="8" t="s">
        <v>479</v>
      </c>
      <c r="J72" s="8" t="s">
        <v>475</v>
      </c>
      <c r="K72" s="1"/>
      <c r="L72" s="1"/>
    </row>
    <row r="73" spans="1:13" x14ac:dyDescent="0.35">
      <c r="A73" s="1" t="s">
        <v>291</v>
      </c>
      <c r="B73" s="5" t="s">
        <v>791</v>
      </c>
      <c r="C73" s="18">
        <v>78421</v>
      </c>
      <c r="D73" s="1">
        <v>1910</v>
      </c>
      <c r="E73" s="8" t="s">
        <v>466</v>
      </c>
      <c r="F73" s="1" t="s">
        <v>292</v>
      </c>
      <c r="G73" s="1">
        <f t="shared" si="2"/>
        <v>109</v>
      </c>
      <c r="H73" s="8" t="s">
        <v>552</v>
      </c>
      <c r="I73" s="8" t="s">
        <v>479</v>
      </c>
      <c r="J73" s="8" t="s">
        <v>475</v>
      </c>
      <c r="K73" s="1"/>
      <c r="L73" s="1"/>
    </row>
    <row r="74" spans="1:13" x14ac:dyDescent="0.35">
      <c r="A74" s="1" t="s">
        <v>326</v>
      </c>
      <c r="B74" s="8" t="s">
        <v>793</v>
      </c>
      <c r="C74" s="18">
        <v>85196</v>
      </c>
      <c r="D74" s="1">
        <v>1992</v>
      </c>
      <c r="E74" s="8" t="s">
        <v>467</v>
      </c>
      <c r="F74" s="1" t="s">
        <v>327</v>
      </c>
      <c r="G74" s="1">
        <f t="shared" si="2"/>
        <v>27</v>
      </c>
      <c r="H74" s="8" t="s">
        <v>553</v>
      </c>
      <c r="I74" s="8" t="s">
        <v>479</v>
      </c>
      <c r="J74" s="8" t="s">
        <v>474</v>
      </c>
      <c r="K74" s="8"/>
      <c r="L74" s="8"/>
    </row>
    <row r="75" spans="1:13" x14ac:dyDescent="0.35">
      <c r="A75" s="1" t="s">
        <v>262</v>
      </c>
      <c r="B75" s="8" t="s">
        <v>787</v>
      </c>
      <c r="C75" s="18">
        <v>49841</v>
      </c>
      <c r="D75" s="1">
        <v>1922</v>
      </c>
      <c r="E75" s="8" t="s">
        <v>467</v>
      </c>
      <c r="F75" s="1" t="s">
        <v>263</v>
      </c>
      <c r="G75" s="1">
        <f t="shared" si="2"/>
        <v>97</v>
      </c>
      <c r="H75" s="8" t="s">
        <v>555</v>
      </c>
      <c r="I75" s="8" t="s">
        <v>479</v>
      </c>
      <c r="J75" s="8" t="s">
        <v>474</v>
      </c>
      <c r="K75" s="1"/>
      <c r="L75" s="1"/>
    </row>
    <row r="76" spans="1:13" s="6" customFormat="1" x14ac:dyDescent="0.35">
      <c r="A76" s="11" t="s">
        <v>264</v>
      </c>
      <c r="B76" s="11" t="s">
        <v>789</v>
      </c>
      <c r="C76" s="18">
        <v>80824</v>
      </c>
      <c r="D76" s="11">
        <v>2010</v>
      </c>
      <c r="E76" s="12" t="s">
        <v>466</v>
      </c>
      <c r="F76" s="11" t="s">
        <v>4</v>
      </c>
      <c r="G76" s="1">
        <f t="shared" si="2"/>
        <v>9</v>
      </c>
      <c r="H76" s="11" t="s">
        <v>556</v>
      </c>
      <c r="I76" s="15" t="s">
        <v>479</v>
      </c>
      <c r="J76" s="15" t="s">
        <v>475</v>
      </c>
      <c r="K76" s="1"/>
      <c r="L76" s="1"/>
      <c r="M76"/>
    </row>
    <row r="77" spans="1:13" x14ac:dyDescent="0.35">
      <c r="A77" s="1" t="s">
        <v>265</v>
      </c>
      <c r="B77" s="7" t="s">
        <v>792</v>
      </c>
      <c r="C77" s="18">
        <v>75331</v>
      </c>
      <c r="D77" s="1">
        <v>1910</v>
      </c>
      <c r="E77" s="8" t="s">
        <v>466</v>
      </c>
      <c r="F77" s="1" t="s">
        <v>266</v>
      </c>
      <c r="G77" s="1">
        <f t="shared" si="2"/>
        <v>109</v>
      </c>
      <c r="H77" s="7" t="s">
        <v>557</v>
      </c>
      <c r="I77" s="7" t="s">
        <v>479</v>
      </c>
      <c r="J77" s="7" t="s">
        <v>475</v>
      </c>
      <c r="K77" s="1"/>
      <c r="L77" s="1"/>
    </row>
    <row r="78" spans="1:13" x14ac:dyDescent="0.35">
      <c r="A78" s="1" t="s">
        <v>267</v>
      </c>
      <c r="B78" s="8" t="s">
        <v>792</v>
      </c>
      <c r="C78" s="18">
        <v>64035</v>
      </c>
      <c r="D78" s="1">
        <v>1950</v>
      </c>
      <c r="E78" s="8" t="s">
        <v>466</v>
      </c>
      <c r="F78" s="1" t="s">
        <v>268</v>
      </c>
      <c r="G78" s="1">
        <f t="shared" si="2"/>
        <v>69</v>
      </c>
      <c r="H78" s="8" t="s">
        <v>558</v>
      </c>
      <c r="I78" s="8" t="s">
        <v>479</v>
      </c>
      <c r="J78" s="8" t="s">
        <v>475</v>
      </c>
      <c r="K78" s="1"/>
      <c r="L78" s="1"/>
    </row>
    <row r="79" spans="1:13" x14ac:dyDescent="0.35">
      <c r="A79" s="1" t="s">
        <v>269</v>
      </c>
      <c r="B79" s="8" t="s">
        <v>796</v>
      </c>
      <c r="C79" s="18">
        <v>69682</v>
      </c>
      <c r="D79" s="1">
        <v>1924</v>
      </c>
      <c r="E79" s="8" t="s">
        <v>466</v>
      </c>
      <c r="F79" s="1" t="s">
        <v>33</v>
      </c>
      <c r="G79" s="1">
        <f t="shared" si="2"/>
        <v>95</v>
      </c>
      <c r="H79" s="8" t="s">
        <v>559</v>
      </c>
      <c r="I79" s="8" t="s">
        <v>479</v>
      </c>
      <c r="J79" s="8" t="s">
        <v>475</v>
      </c>
      <c r="K79" s="1"/>
      <c r="L79" s="1"/>
    </row>
    <row r="80" spans="1:13" x14ac:dyDescent="0.35">
      <c r="A80" s="1" t="s">
        <v>270</v>
      </c>
      <c r="B80" s="8" t="s">
        <v>789</v>
      </c>
      <c r="C80" s="18">
        <v>73570</v>
      </c>
      <c r="D80" s="1">
        <v>2010</v>
      </c>
      <c r="E80" s="8" t="s">
        <v>466</v>
      </c>
      <c r="F80" s="1" t="s">
        <v>4</v>
      </c>
      <c r="G80" s="1">
        <f t="shared" si="2"/>
        <v>9</v>
      </c>
      <c r="H80" s="8" t="s">
        <v>560</v>
      </c>
      <c r="I80" s="8" t="s">
        <v>479</v>
      </c>
      <c r="J80" s="8" t="s">
        <v>475</v>
      </c>
      <c r="K80" s="1"/>
      <c r="L80" s="1"/>
    </row>
    <row r="81" spans="1:13" x14ac:dyDescent="0.35">
      <c r="A81" t="s">
        <v>405</v>
      </c>
      <c r="B81" s="8" t="s">
        <v>790</v>
      </c>
      <c r="C81" s="18">
        <v>60456</v>
      </c>
      <c r="D81">
        <v>2010</v>
      </c>
      <c r="E81" s="8" t="s">
        <v>466</v>
      </c>
      <c r="F81" t="s">
        <v>4</v>
      </c>
      <c r="G81" s="1">
        <f t="shared" si="2"/>
        <v>9</v>
      </c>
      <c r="H81" s="8" t="s">
        <v>561</v>
      </c>
      <c r="I81" s="8" t="s">
        <v>479</v>
      </c>
      <c r="J81" s="8" t="s">
        <v>475</v>
      </c>
      <c r="K81" s="1"/>
      <c r="L81" s="1"/>
    </row>
    <row r="82" spans="1:13" x14ac:dyDescent="0.35">
      <c r="A82" s="1" t="s">
        <v>370</v>
      </c>
      <c r="B82" s="8" t="s">
        <v>793</v>
      </c>
      <c r="C82" s="18">
        <v>73866</v>
      </c>
      <c r="D82" s="1">
        <v>1992</v>
      </c>
      <c r="E82" s="8" t="s">
        <v>467</v>
      </c>
      <c r="F82" s="1" t="s">
        <v>437</v>
      </c>
      <c r="G82" s="1">
        <f t="shared" si="2"/>
        <v>27</v>
      </c>
      <c r="H82" s="8" t="s">
        <v>562</v>
      </c>
      <c r="I82" s="8" t="s">
        <v>479</v>
      </c>
      <c r="J82" s="8" t="s">
        <v>474</v>
      </c>
      <c r="K82" s="1"/>
      <c r="L82" s="1"/>
    </row>
    <row r="83" spans="1:13" x14ac:dyDescent="0.35">
      <c r="A83" s="1" t="s">
        <v>275</v>
      </c>
      <c r="B83" s="8" t="s">
        <v>788</v>
      </c>
      <c r="C83" s="18">
        <v>64827</v>
      </c>
      <c r="D83" s="1">
        <v>2005</v>
      </c>
      <c r="E83" s="8" t="s">
        <v>468</v>
      </c>
      <c r="F83" s="1" t="s">
        <v>5</v>
      </c>
      <c r="G83" s="1">
        <f t="shared" si="2"/>
        <v>14</v>
      </c>
      <c r="H83" s="8" t="s">
        <v>563</v>
      </c>
      <c r="I83" s="8" t="s">
        <v>479</v>
      </c>
      <c r="J83" s="8" t="s">
        <v>476</v>
      </c>
      <c r="K83" s="1"/>
      <c r="L83" s="1"/>
    </row>
    <row r="84" spans="1:13" x14ac:dyDescent="0.35">
      <c r="A84" s="1" t="s">
        <v>328</v>
      </c>
      <c r="B84" s="8" t="s">
        <v>787</v>
      </c>
      <c r="C84" s="18">
        <v>42982</v>
      </c>
      <c r="D84" s="1">
        <v>1974</v>
      </c>
      <c r="E84" s="8" t="s">
        <v>471</v>
      </c>
      <c r="F84" s="1" t="s">
        <v>329</v>
      </c>
      <c r="G84" s="1">
        <f t="shared" si="2"/>
        <v>45</v>
      </c>
      <c r="H84" s="8" t="s">
        <v>564</v>
      </c>
      <c r="I84" s="8" t="s">
        <v>479</v>
      </c>
      <c r="J84" s="8" t="s">
        <v>565</v>
      </c>
    </row>
    <row r="85" spans="1:13" x14ac:dyDescent="0.35">
      <c r="A85" s="1" t="s">
        <v>276</v>
      </c>
      <c r="B85" s="8" t="s">
        <v>793</v>
      </c>
      <c r="C85" s="18">
        <v>71867</v>
      </c>
      <c r="D85" s="1">
        <v>1997</v>
      </c>
      <c r="E85" s="8" t="s">
        <v>467</v>
      </c>
      <c r="F85" s="1" t="s">
        <v>12</v>
      </c>
      <c r="G85" s="1">
        <f t="shared" si="2"/>
        <v>22</v>
      </c>
      <c r="H85" s="8" t="s">
        <v>566</v>
      </c>
      <c r="I85" s="8" t="s">
        <v>479</v>
      </c>
      <c r="J85" s="8" t="s">
        <v>474</v>
      </c>
      <c r="K85" s="1"/>
      <c r="L85" s="1"/>
    </row>
    <row r="86" spans="1:13" x14ac:dyDescent="0.35">
      <c r="A86" s="1" t="s">
        <v>277</v>
      </c>
      <c r="B86" s="8" t="s">
        <v>793</v>
      </c>
      <c r="C86" s="18">
        <v>61946</v>
      </c>
      <c r="D86" s="1">
        <v>1945</v>
      </c>
      <c r="E86" s="8" t="s">
        <v>467</v>
      </c>
      <c r="F86" s="1" t="s">
        <v>278</v>
      </c>
      <c r="G86" s="1">
        <f t="shared" si="2"/>
        <v>74</v>
      </c>
      <c r="H86" s="8" t="s">
        <v>567</v>
      </c>
      <c r="I86" s="8" t="s">
        <v>479</v>
      </c>
      <c r="J86" s="8" t="s">
        <v>474</v>
      </c>
      <c r="K86" s="1"/>
      <c r="L86" s="1"/>
    </row>
    <row r="87" spans="1:13" x14ac:dyDescent="0.35">
      <c r="A87" s="1" t="s">
        <v>279</v>
      </c>
      <c r="B87" s="8" t="s">
        <v>797</v>
      </c>
      <c r="C87" s="18">
        <v>60895</v>
      </c>
      <c r="D87" s="1">
        <v>1935</v>
      </c>
      <c r="E87" s="8" t="s">
        <v>467</v>
      </c>
      <c r="F87" s="1" t="s">
        <v>280</v>
      </c>
      <c r="G87" s="1">
        <f t="shared" si="2"/>
        <v>84</v>
      </c>
      <c r="H87" s="8" t="s">
        <v>568</v>
      </c>
      <c r="I87" s="8" t="s">
        <v>479</v>
      </c>
      <c r="J87" s="8" t="s">
        <v>474</v>
      </c>
      <c r="K87" s="1"/>
      <c r="L87" s="1"/>
    </row>
    <row r="88" spans="1:13" x14ac:dyDescent="0.35">
      <c r="A88" s="1" t="s">
        <v>271</v>
      </c>
      <c r="B88" s="8" t="s">
        <v>793</v>
      </c>
      <c r="C88" s="18">
        <v>81899</v>
      </c>
      <c r="D88" s="1">
        <v>1945</v>
      </c>
      <c r="E88" s="8" t="s">
        <v>467</v>
      </c>
      <c r="F88" s="1" t="s">
        <v>272</v>
      </c>
      <c r="G88" s="1">
        <f t="shared" si="2"/>
        <v>74</v>
      </c>
      <c r="H88" s="8" t="s">
        <v>569</v>
      </c>
      <c r="I88" s="8" t="s">
        <v>479</v>
      </c>
      <c r="J88" s="8" t="s">
        <v>474</v>
      </c>
      <c r="K88" s="1"/>
      <c r="L88" s="1"/>
    </row>
    <row r="89" spans="1:13" x14ac:dyDescent="0.35">
      <c r="A89" s="1" t="s">
        <v>273</v>
      </c>
      <c r="B89" s="8" t="s">
        <v>789</v>
      </c>
      <c r="C89" s="18">
        <v>73496</v>
      </c>
      <c r="D89" s="1">
        <v>1892</v>
      </c>
      <c r="E89" s="8" t="s">
        <v>466</v>
      </c>
      <c r="F89" s="1" t="s">
        <v>274</v>
      </c>
      <c r="G89" s="1">
        <f t="shared" si="2"/>
        <v>127</v>
      </c>
      <c r="H89" s="8" t="s">
        <v>570</v>
      </c>
      <c r="I89" s="8" t="s">
        <v>479</v>
      </c>
      <c r="J89" s="8" t="s">
        <v>475</v>
      </c>
    </row>
    <row r="90" spans="1:13" s="10" customFormat="1" x14ac:dyDescent="0.35">
      <c r="A90" s="1" t="s">
        <v>151</v>
      </c>
      <c r="B90" s="8" t="s">
        <v>789</v>
      </c>
      <c r="C90" s="18">
        <v>80378</v>
      </c>
      <c r="D90" s="1">
        <v>1910</v>
      </c>
      <c r="E90" s="8" t="s">
        <v>466</v>
      </c>
      <c r="F90" s="1" t="s">
        <v>152</v>
      </c>
      <c r="G90" s="1">
        <f t="shared" ref="G90:G120" si="3">2019-D90</f>
        <v>109</v>
      </c>
      <c r="H90" s="8" t="s">
        <v>571</v>
      </c>
      <c r="I90" s="8" t="s">
        <v>479</v>
      </c>
      <c r="J90" s="8" t="s">
        <v>475</v>
      </c>
      <c r="K90" s="1"/>
      <c r="L90" s="1"/>
      <c r="M90"/>
    </row>
    <row r="91" spans="1:13" x14ac:dyDescent="0.35">
      <c r="A91" s="1" t="s">
        <v>153</v>
      </c>
      <c r="B91" s="8" t="s">
        <v>794</v>
      </c>
      <c r="C91" s="18">
        <v>79849</v>
      </c>
      <c r="D91" s="1">
        <v>1950</v>
      </c>
      <c r="E91" s="8" t="s">
        <v>466</v>
      </c>
      <c r="F91" s="1" t="s">
        <v>154</v>
      </c>
      <c r="G91" s="1">
        <f t="shared" si="3"/>
        <v>69</v>
      </c>
      <c r="H91" s="8" t="s">
        <v>572</v>
      </c>
      <c r="I91" s="8" t="s">
        <v>479</v>
      </c>
      <c r="J91" s="8" t="s">
        <v>475</v>
      </c>
      <c r="K91" s="1"/>
      <c r="L91" s="1"/>
    </row>
    <row r="92" spans="1:13" x14ac:dyDescent="0.35">
      <c r="A92" s="1" t="s">
        <v>371</v>
      </c>
      <c r="B92" s="8" t="s">
        <v>789</v>
      </c>
      <c r="C92" s="18">
        <v>80493</v>
      </c>
      <c r="D92" s="1">
        <v>2015</v>
      </c>
      <c r="E92" s="8" t="s">
        <v>466</v>
      </c>
      <c r="F92" s="1" t="s">
        <v>1</v>
      </c>
      <c r="G92" s="1">
        <f t="shared" si="3"/>
        <v>4</v>
      </c>
      <c r="H92" s="8" t="s">
        <v>573</v>
      </c>
      <c r="I92" s="8" t="s">
        <v>479</v>
      </c>
      <c r="J92" s="8" t="s">
        <v>475</v>
      </c>
      <c r="K92" s="8"/>
      <c r="L92" s="8"/>
    </row>
    <row r="93" spans="1:13" x14ac:dyDescent="0.35">
      <c r="A93" s="8" t="s">
        <v>372</v>
      </c>
      <c r="B93" s="8" t="s">
        <v>791</v>
      </c>
      <c r="C93" s="18">
        <v>71674</v>
      </c>
      <c r="D93" s="8">
        <v>1983</v>
      </c>
      <c r="E93" s="8" t="s">
        <v>466</v>
      </c>
      <c r="F93" s="8" t="s">
        <v>454</v>
      </c>
      <c r="G93" s="9">
        <f t="shared" si="3"/>
        <v>36</v>
      </c>
      <c r="H93" s="8" t="s">
        <v>574</v>
      </c>
      <c r="I93" s="8" t="s">
        <v>479</v>
      </c>
      <c r="J93" s="8" t="s">
        <v>475</v>
      </c>
      <c r="K93" s="1"/>
      <c r="L93" s="1"/>
    </row>
    <row r="94" spans="1:13" x14ac:dyDescent="0.35">
      <c r="A94" s="1" t="s">
        <v>373</v>
      </c>
      <c r="B94" s="8" t="s">
        <v>793</v>
      </c>
      <c r="C94" s="18">
        <v>62857</v>
      </c>
      <c r="D94" s="1">
        <v>1997</v>
      </c>
      <c r="E94" s="8" t="s">
        <v>467</v>
      </c>
      <c r="F94" s="1" t="s">
        <v>12</v>
      </c>
      <c r="G94" s="1">
        <f t="shared" si="3"/>
        <v>22</v>
      </c>
      <c r="H94" s="8" t="s">
        <v>575</v>
      </c>
      <c r="I94" s="8" t="s">
        <v>479</v>
      </c>
      <c r="J94" s="8" t="s">
        <v>474</v>
      </c>
      <c r="K94" s="1"/>
      <c r="L94" s="1"/>
    </row>
    <row r="95" spans="1:13" x14ac:dyDescent="0.35">
      <c r="A95" s="1" t="s">
        <v>155</v>
      </c>
      <c r="B95" s="8" t="s">
        <v>795</v>
      </c>
      <c r="C95" s="18">
        <v>73638</v>
      </c>
      <c r="D95" s="1">
        <v>1970</v>
      </c>
      <c r="E95" s="8" t="s">
        <v>466</v>
      </c>
      <c r="F95" s="1" t="s">
        <v>156</v>
      </c>
      <c r="G95" s="1">
        <f t="shared" si="3"/>
        <v>49</v>
      </c>
      <c r="H95" s="8" t="s">
        <v>576</v>
      </c>
      <c r="I95" s="8" t="s">
        <v>479</v>
      </c>
      <c r="J95" s="8" t="s">
        <v>475</v>
      </c>
      <c r="K95" s="1"/>
      <c r="L95" s="1"/>
    </row>
    <row r="96" spans="1:13" x14ac:dyDescent="0.35">
      <c r="A96" s="1" t="s">
        <v>157</v>
      </c>
      <c r="B96" s="8" t="s">
        <v>789</v>
      </c>
      <c r="C96" s="18">
        <v>78393</v>
      </c>
      <c r="D96" s="1">
        <v>1874</v>
      </c>
      <c r="E96" s="8" t="s">
        <v>466</v>
      </c>
      <c r="F96" s="1" t="s">
        <v>158</v>
      </c>
      <c r="G96" s="1">
        <f t="shared" si="3"/>
        <v>145</v>
      </c>
      <c r="H96" s="8" t="s">
        <v>577</v>
      </c>
      <c r="I96" s="8" t="s">
        <v>479</v>
      </c>
      <c r="J96" s="8" t="s">
        <v>475</v>
      </c>
      <c r="K96" s="1"/>
      <c r="L96" s="1"/>
    </row>
    <row r="97" spans="1:13" x14ac:dyDescent="0.35">
      <c r="A97" s="1" t="s">
        <v>159</v>
      </c>
      <c r="B97" s="8" t="s">
        <v>796</v>
      </c>
      <c r="C97" s="18">
        <v>74955</v>
      </c>
      <c r="D97" s="1">
        <v>1997</v>
      </c>
      <c r="E97" s="8" t="s">
        <v>467</v>
      </c>
      <c r="F97" s="1" t="s">
        <v>12</v>
      </c>
      <c r="G97" s="1">
        <f t="shared" si="3"/>
        <v>22</v>
      </c>
      <c r="H97" s="8" t="s">
        <v>578</v>
      </c>
      <c r="I97" s="8" t="s">
        <v>479</v>
      </c>
      <c r="J97" s="8" t="s">
        <v>474</v>
      </c>
      <c r="K97" s="1"/>
      <c r="L97" s="1"/>
    </row>
    <row r="98" spans="1:13" x14ac:dyDescent="0.35">
      <c r="A98" s="1" t="s">
        <v>398</v>
      </c>
      <c r="B98" s="8" t="s">
        <v>789</v>
      </c>
      <c r="C98" s="18">
        <v>77843</v>
      </c>
      <c r="D98" s="1">
        <v>1880</v>
      </c>
      <c r="E98" s="8" t="s">
        <v>466</v>
      </c>
      <c r="F98" s="1" t="s">
        <v>465</v>
      </c>
      <c r="G98" s="1">
        <f t="shared" si="3"/>
        <v>139</v>
      </c>
      <c r="H98" s="8" t="s">
        <v>579</v>
      </c>
      <c r="I98" s="8" t="s">
        <v>479</v>
      </c>
      <c r="J98" s="8" t="s">
        <v>475</v>
      </c>
      <c r="K98" s="8"/>
      <c r="L98" s="8"/>
    </row>
    <row r="99" spans="1:13" x14ac:dyDescent="0.35">
      <c r="A99" s="8" t="s">
        <v>416</v>
      </c>
      <c r="B99" s="8" t="s">
        <v>789</v>
      </c>
      <c r="C99" s="18">
        <v>70737</v>
      </c>
      <c r="D99" s="8">
        <v>1970</v>
      </c>
      <c r="E99" s="8" t="s">
        <v>466</v>
      </c>
      <c r="F99" s="8" t="s">
        <v>462</v>
      </c>
      <c r="G99" s="1">
        <f t="shared" si="3"/>
        <v>49</v>
      </c>
      <c r="H99" s="8" t="s">
        <v>580</v>
      </c>
      <c r="I99" s="8" t="s">
        <v>479</v>
      </c>
      <c r="J99" s="8" t="s">
        <v>475</v>
      </c>
      <c r="K99" s="1"/>
      <c r="L99" s="1"/>
    </row>
    <row r="100" spans="1:13" x14ac:dyDescent="0.35">
      <c r="A100" s="1" t="s">
        <v>11</v>
      </c>
      <c r="B100" s="8" t="s">
        <v>793</v>
      </c>
      <c r="C100" s="18">
        <v>79102</v>
      </c>
      <c r="D100" s="1">
        <v>1992</v>
      </c>
      <c r="E100" s="1" t="s">
        <v>467</v>
      </c>
      <c r="F100" s="1" t="s">
        <v>12</v>
      </c>
      <c r="G100" s="1">
        <f t="shared" si="3"/>
        <v>27</v>
      </c>
      <c r="H100" s="8" t="s">
        <v>581</v>
      </c>
      <c r="I100" s="8" t="s">
        <v>479</v>
      </c>
      <c r="J100" s="8" t="s">
        <v>474</v>
      </c>
      <c r="K100" s="1"/>
      <c r="L100" s="1"/>
    </row>
    <row r="101" spans="1:13" x14ac:dyDescent="0.35">
      <c r="A101" s="1" t="s">
        <v>160</v>
      </c>
      <c r="B101" s="8" t="s">
        <v>789</v>
      </c>
      <c r="C101" s="18">
        <v>85855</v>
      </c>
      <c r="D101" s="1">
        <v>1895</v>
      </c>
      <c r="E101" s="8" t="s">
        <v>466</v>
      </c>
      <c r="F101" s="1" t="s">
        <v>161</v>
      </c>
      <c r="G101" s="1">
        <f t="shared" si="3"/>
        <v>124</v>
      </c>
      <c r="H101" s="8" t="s">
        <v>582</v>
      </c>
      <c r="I101" s="8" t="s">
        <v>479</v>
      </c>
      <c r="J101" s="8" t="s">
        <v>475</v>
      </c>
      <c r="K101" s="1"/>
      <c r="L101" s="1"/>
    </row>
    <row r="102" spans="1:13" x14ac:dyDescent="0.35">
      <c r="A102" s="1" t="s">
        <v>162</v>
      </c>
      <c r="B102" s="8" t="s">
        <v>791</v>
      </c>
      <c r="C102" s="18">
        <v>65102</v>
      </c>
      <c r="D102" s="1">
        <v>1868</v>
      </c>
      <c r="E102" s="8" t="s">
        <v>466</v>
      </c>
      <c r="F102" s="1" t="s">
        <v>163</v>
      </c>
      <c r="G102" s="1">
        <f t="shared" si="3"/>
        <v>151</v>
      </c>
      <c r="H102" s="8" t="s">
        <v>583</v>
      </c>
      <c r="I102" s="11" t="s">
        <v>479</v>
      </c>
      <c r="J102" s="11" t="s">
        <v>475</v>
      </c>
      <c r="K102" s="11"/>
      <c r="L102" s="11"/>
      <c r="M102" s="6"/>
    </row>
    <row r="103" spans="1:13" s="6" customFormat="1" x14ac:dyDescent="0.35">
      <c r="A103" s="11" t="s">
        <v>164</v>
      </c>
      <c r="B103" s="11" t="s">
        <v>792</v>
      </c>
      <c r="C103" s="18">
        <v>74415</v>
      </c>
      <c r="D103" s="11">
        <v>1924</v>
      </c>
      <c r="E103" s="12" t="s">
        <v>466</v>
      </c>
      <c r="F103" s="11" t="s">
        <v>33</v>
      </c>
      <c r="G103" s="1">
        <f t="shared" si="3"/>
        <v>95</v>
      </c>
      <c r="H103" s="11" t="s">
        <v>584</v>
      </c>
      <c r="I103" s="15" t="s">
        <v>479</v>
      </c>
      <c r="J103" s="15" t="s">
        <v>475</v>
      </c>
      <c r="K103" s="1"/>
      <c r="L103" s="1"/>
      <c r="M103"/>
    </row>
    <row r="104" spans="1:13" x14ac:dyDescent="0.35">
      <c r="A104" s="1" t="s">
        <v>165</v>
      </c>
      <c r="B104" s="7" t="s">
        <v>791</v>
      </c>
      <c r="C104" s="18">
        <v>74218</v>
      </c>
      <c r="D104" s="1">
        <v>1983</v>
      </c>
      <c r="E104" s="8" t="s">
        <v>467</v>
      </c>
      <c r="F104" s="1" t="s">
        <v>166</v>
      </c>
      <c r="G104" s="1">
        <f t="shared" si="3"/>
        <v>36</v>
      </c>
      <c r="H104" s="7" t="s">
        <v>585</v>
      </c>
      <c r="I104" s="7" t="s">
        <v>479</v>
      </c>
      <c r="J104" s="7" t="s">
        <v>474</v>
      </c>
      <c r="K104" s="1"/>
      <c r="L104" s="1"/>
    </row>
    <row r="105" spans="1:13" x14ac:dyDescent="0.35">
      <c r="A105" s="1" t="s">
        <v>167</v>
      </c>
      <c r="B105" s="7" t="s">
        <v>797</v>
      </c>
      <c r="C105" s="18">
        <v>62935</v>
      </c>
      <c r="D105" s="1">
        <v>1945</v>
      </c>
      <c r="E105" s="8" t="s">
        <v>467</v>
      </c>
      <c r="F105" s="1" t="s">
        <v>56</v>
      </c>
      <c r="G105" s="1">
        <f t="shared" si="3"/>
        <v>74</v>
      </c>
      <c r="H105" s="7" t="s">
        <v>586</v>
      </c>
      <c r="I105" s="7" t="s">
        <v>479</v>
      </c>
      <c r="J105" s="7" t="s">
        <v>474</v>
      </c>
      <c r="K105" s="1"/>
      <c r="L105" s="1"/>
    </row>
    <row r="106" spans="1:13" x14ac:dyDescent="0.35">
      <c r="A106" s="1" t="s">
        <v>168</v>
      </c>
      <c r="B106" s="7" t="s">
        <v>789</v>
      </c>
      <c r="C106" s="18">
        <v>73283</v>
      </c>
      <c r="D106" s="1">
        <v>2010</v>
      </c>
      <c r="E106" s="8" t="s">
        <v>466</v>
      </c>
      <c r="F106" s="1" t="s">
        <v>4</v>
      </c>
      <c r="G106" s="1">
        <f t="shared" si="3"/>
        <v>9</v>
      </c>
      <c r="H106" s="7" t="s">
        <v>529</v>
      </c>
      <c r="I106" s="7" t="s">
        <v>479</v>
      </c>
      <c r="J106" s="7" t="s">
        <v>475</v>
      </c>
      <c r="K106" s="1"/>
      <c r="L106" s="1"/>
    </row>
    <row r="107" spans="1:13" x14ac:dyDescent="0.35">
      <c r="A107" t="s">
        <v>401</v>
      </c>
      <c r="B107" s="7" t="s">
        <v>788</v>
      </c>
      <c r="C107" s="18">
        <v>64991</v>
      </c>
      <c r="D107">
        <v>2015</v>
      </c>
      <c r="E107" s="8" t="s">
        <v>468</v>
      </c>
      <c r="F107" t="s">
        <v>5</v>
      </c>
      <c r="G107" s="1">
        <f t="shared" si="3"/>
        <v>4</v>
      </c>
      <c r="H107" s="7" t="s">
        <v>587</v>
      </c>
      <c r="I107" s="7" t="s">
        <v>479</v>
      </c>
      <c r="J107" s="7" t="s">
        <v>476</v>
      </c>
      <c r="K107" s="1"/>
      <c r="L107" s="1"/>
    </row>
    <row r="108" spans="1:13" x14ac:dyDescent="0.35">
      <c r="A108" s="1" t="s">
        <v>169</v>
      </c>
      <c r="B108" s="7" t="s">
        <v>789</v>
      </c>
      <c r="C108" s="18">
        <v>72607</v>
      </c>
      <c r="D108" s="1">
        <v>1880</v>
      </c>
      <c r="E108" s="8" t="s">
        <v>466</v>
      </c>
      <c r="F108" s="1" t="s">
        <v>170</v>
      </c>
      <c r="G108" s="1">
        <f t="shared" si="3"/>
        <v>139</v>
      </c>
      <c r="H108" s="7" t="s">
        <v>588</v>
      </c>
      <c r="I108" s="7" t="s">
        <v>479</v>
      </c>
      <c r="J108" s="7" t="s">
        <v>475</v>
      </c>
      <c r="K108" s="1"/>
      <c r="L108" s="1"/>
    </row>
    <row r="109" spans="1:13" x14ac:dyDescent="0.35">
      <c r="A109" s="1" t="s">
        <v>171</v>
      </c>
      <c r="B109" s="7" t="s">
        <v>792</v>
      </c>
      <c r="C109" s="18">
        <v>79293</v>
      </c>
      <c r="D109" s="1">
        <v>1950</v>
      </c>
      <c r="E109" s="8" t="s">
        <v>466</v>
      </c>
      <c r="F109" s="1" t="s">
        <v>172</v>
      </c>
      <c r="G109" s="1">
        <f t="shared" si="3"/>
        <v>69</v>
      </c>
      <c r="H109" s="7" t="s">
        <v>589</v>
      </c>
      <c r="I109" s="7" t="s">
        <v>479</v>
      </c>
      <c r="J109" s="7" t="s">
        <v>475</v>
      </c>
      <c r="K109" s="1"/>
      <c r="L109" s="1"/>
    </row>
    <row r="110" spans="1:13" x14ac:dyDescent="0.35">
      <c r="A110" s="1" t="s">
        <v>173</v>
      </c>
      <c r="B110" s="7" t="s">
        <v>789</v>
      </c>
      <c r="C110" s="18">
        <v>71123</v>
      </c>
      <c r="D110" s="1">
        <v>2005</v>
      </c>
      <c r="E110" s="8" t="s">
        <v>466</v>
      </c>
      <c r="F110" s="1" t="s">
        <v>4</v>
      </c>
      <c r="G110" s="1">
        <f t="shared" si="3"/>
        <v>14</v>
      </c>
      <c r="H110" s="7" t="s">
        <v>590</v>
      </c>
      <c r="I110" s="7" t="s">
        <v>479</v>
      </c>
      <c r="J110" s="7" t="s">
        <v>475</v>
      </c>
    </row>
    <row r="111" spans="1:13" x14ac:dyDescent="0.35">
      <c r="A111" s="1" t="s">
        <v>174</v>
      </c>
      <c r="B111" s="7" t="s">
        <v>795</v>
      </c>
      <c r="C111" s="18">
        <v>69104</v>
      </c>
      <c r="D111" s="1">
        <v>2010</v>
      </c>
      <c r="E111" s="8" t="s">
        <v>466</v>
      </c>
      <c r="F111" s="1" t="s">
        <v>4</v>
      </c>
      <c r="G111" s="1">
        <f t="shared" si="3"/>
        <v>9</v>
      </c>
      <c r="H111" s="7" t="s">
        <v>591</v>
      </c>
      <c r="I111" s="11" t="s">
        <v>479</v>
      </c>
      <c r="J111" s="11" t="s">
        <v>475</v>
      </c>
      <c r="K111" s="11"/>
      <c r="L111" s="11"/>
      <c r="M111" s="6"/>
    </row>
    <row r="112" spans="1:13" s="6" customFormat="1" x14ac:dyDescent="0.35">
      <c r="A112" s="11" t="s">
        <v>345</v>
      </c>
      <c r="B112" s="11" t="s">
        <v>793</v>
      </c>
      <c r="C112" s="18">
        <v>73514</v>
      </c>
      <c r="D112" s="11">
        <v>1992</v>
      </c>
      <c r="E112" s="12" t="s">
        <v>467</v>
      </c>
      <c r="F112" s="11" t="s">
        <v>346</v>
      </c>
      <c r="G112" s="1">
        <f t="shared" si="3"/>
        <v>27</v>
      </c>
      <c r="H112" s="11" t="s">
        <v>592</v>
      </c>
      <c r="I112" s="15" t="s">
        <v>479</v>
      </c>
      <c r="J112" s="15" t="s">
        <v>474</v>
      </c>
      <c r="K112" s="1"/>
      <c r="L112" s="1"/>
      <c r="M112"/>
    </row>
    <row r="113" spans="1:13" x14ac:dyDescent="0.35">
      <c r="A113" s="1" t="s">
        <v>175</v>
      </c>
      <c r="B113" s="7" t="s">
        <v>793</v>
      </c>
      <c r="C113" s="18">
        <v>79002</v>
      </c>
      <c r="D113" s="1">
        <v>1945</v>
      </c>
      <c r="E113" s="8" t="s">
        <v>467</v>
      </c>
      <c r="F113" s="1" t="s">
        <v>176</v>
      </c>
      <c r="G113" s="1">
        <f t="shared" si="3"/>
        <v>74</v>
      </c>
      <c r="H113" s="7" t="s">
        <v>593</v>
      </c>
      <c r="I113" s="7" t="s">
        <v>479</v>
      </c>
      <c r="J113" s="7" t="s">
        <v>474</v>
      </c>
      <c r="K113" s="1"/>
      <c r="L113" s="1"/>
    </row>
    <row r="114" spans="1:13" x14ac:dyDescent="0.35">
      <c r="A114" s="1" t="s">
        <v>177</v>
      </c>
      <c r="B114" s="7" t="s">
        <v>793</v>
      </c>
      <c r="C114" s="18">
        <v>75991</v>
      </c>
      <c r="D114" s="1">
        <v>1935</v>
      </c>
      <c r="E114" s="8" t="s">
        <v>467</v>
      </c>
      <c r="F114" s="1" t="s">
        <v>178</v>
      </c>
      <c r="G114" s="1">
        <f t="shared" si="3"/>
        <v>84</v>
      </c>
      <c r="H114" s="7" t="s">
        <v>594</v>
      </c>
      <c r="I114" s="7" t="s">
        <v>479</v>
      </c>
      <c r="J114" s="7" t="s">
        <v>474</v>
      </c>
      <c r="K114" s="1"/>
      <c r="L114" s="1"/>
    </row>
    <row r="115" spans="1:13" x14ac:dyDescent="0.35">
      <c r="A115" s="1" t="s">
        <v>179</v>
      </c>
      <c r="B115" s="7" t="s">
        <v>790</v>
      </c>
      <c r="C115" s="18">
        <v>66827</v>
      </c>
      <c r="D115" s="1">
        <v>2010</v>
      </c>
      <c r="E115" s="8" t="s">
        <v>466</v>
      </c>
      <c r="F115" s="1" t="s">
        <v>4</v>
      </c>
      <c r="G115" s="1">
        <f t="shared" si="3"/>
        <v>9</v>
      </c>
      <c r="H115" s="7" t="s">
        <v>595</v>
      </c>
      <c r="I115" s="7" t="s">
        <v>479</v>
      </c>
      <c r="J115" s="7" t="s">
        <v>475</v>
      </c>
      <c r="K115" s="1"/>
      <c r="L115" s="1"/>
    </row>
    <row r="116" spans="1:13" x14ac:dyDescent="0.35">
      <c r="A116" s="8" t="s">
        <v>180</v>
      </c>
      <c r="B116" s="8" t="s">
        <v>794</v>
      </c>
      <c r="C116" s="18">
        <v>70534</v>
      </c>
      <c r="D116" s="8">
        <v>1997</v>
      </c>
      <c r="E116" s="8" t="s">
        <v>466</v>
      </c>
      <c r="F116" s="8" t="s">
        <v>445</v>
      </c>
      <c r="G116" s="9">
        <f t="shared" si="3"/>
        <v>22</v>
      </c>
      <c r="H116" s="8" t="s">
        <v>596</v>
      </c>
      <c r="I116" s="8" t="s">
        <v>479</v>
      </c>
      <c r="J116" s="8" t="s">
        <v>475</v>
      </c>
      <c r="K116" s="1"/>
      <c r="L116" s="1"/>
    </row>
    <row r="117" spans="1:13" x14ac:dyDescent="0.35">
      <c r="A117" s="1" t="s">
        <v>181</v>
      </c>
      <c r="B117" s="8" t="s">
        <v>791</v>
      </c>
      <c r="C117" s="18">
        <v>69917</v>
      </c>
      <c r="D117" s="1">
        <v>1945</v>
      </c>
      <c r="E117" s="8" t="s">
        <v>467</v>
      </c>
      <c r="F117" s="1" t="s">
        <v>182</v>
      </c>
      <c r="G117" s="1">
        <f t="shared" si="3"/>
        <v>74</v>
      </c>
      <c r="H117" s="8" t="s">
        <v>597</v>
      </c>
      <c r="I117" s="8" t="s">
        <v>479</v>
      </c>
      <c r="J117" s="8" t="s">
        <v>474</v>
      </c>
      <c r="K117" s="1"/>
      <c r="L117" s="1"/>
    </row>
    <row r="118" spans="1:13" x14ac:dyDescent="0.35">
      <c r="A118" s="1" t="s">
        <v>183</v>
      </c>
      <c r="B118" s="8" t="s">
        <v>793</v>
      </c>
      <c r="C118" s="18">
        <v>68846</v>
      </c>
      <c r="D118" s="1">
        <v>1934</v>
      </c>
      <c r="E118" s="8" t="s">
        <v>467</v>
      </c>
      <c r="F118" s="1" t="s">
        <v>184</v>
      </c>
      <c r="G118" s="1">
        <f t="shared" si="3"/>
        <v>85</v>
      </c>
      <c r="H118" s="8" t="s">
        <v>598</v>
      </c>
      <c r="I118" s="8" t="s">
        <v>479</v>
      </c>
      <c r="J118" s="8" t="s">
        <v>474</v>
      </c>
      <c r="K118" s="8"/>
      <c r="L118" s="8"/>
    </row>
    <row r="119" spans="1:13" x14ac:dyDescent="0.35">
      <c r="A119" s="8" t="s">
        <v>397</v>
      </c>
      <c r="B119" s="8" t="s">
        <v>793</v>
      </c>
      <c r="C119" s="18">
        <v>76902</v>
      </c>
      <c r="D119" s="8">
        <v>1992</v>
      </c>
      <c r="E119" s="8" t="s">
        <v>467</v>
      </c>
      <c r="F119" s="8" t="s">
        <v>460</v>
      </c>
      <c r="G119" s="1">
        <f t="shared" si="3"/>
        <v>27</v>
      </c>
      <c r="H119" s="8" t="s">
        <v>599</v>
      </c>
      <c r="I119" s="8" t="s">
        <v>479</v>
      </c>
      <c r="J119" s="8" t="s">
        <v>474</v>
      </c>
      <c r="K119" s="1"/>
      <c r="L119" s="1"/>
    </row>
    <row r="120" spans="1:13" x14ac:dyDescent="0.35">
      <c r="A120" s="1" t="s">
        <v>7</v>
      </c>
      <c r="B120" s="8" t="s">
        <v>792</v>
      </c>
      <c r="C120" s="18">
        <v>77837</v>
      </c>
      <c r="D120" s="1">
        <v>1950</v>
      </c>
      <c r="E120" s="1" t="s">
        <v>466</v>
      </c>
      <c r="F120" s="1" t="s">
        <v>4</v>
      </c>
      <c r="G120" s="1">
        <f t="shared" si="3"/>
        <v>69</v>
      </c>
      <c r="H120" s="8" t="s">
        <v>600</v>
      </c>
      <c r="I120" s="8" t="s">
        <v>479</v>
      </c>
      <c r="J120" s="8" t="s">
        <v>475</v>
      </c>
      <c r="K120" s="1"/>
      <c r="L120" s="1"/>
    </row>
    <row r="121" spans="1:13" x14ac:dyDescent="0.35">
      <c r="A121" s="1" t="s">
        <v>185</v>
      </c>
      <c r="B121" s="8" t="s">
        <v>795</v>
      </c>
      <c r="C121" s="18">
        <v>66191</v>
      </c>
      <c r="D121" s="1">
        <v>2010</v>
      </c>
      <c r="E121" s="8" t="s">
        <v>466</v>
      </c>
      <c r="F121" s="1" t="s">
        <v>4</v>
      </c>
      <c r="G121" s="1">
        <f t="shared" ref="G121:G154" si="4">2019-D121</f>
        <v>9</v>
      </c>
      <c r="H121" s="8" t="s">
        <v>601</v>
      </c>
      <c r="I121" s="8" t="s">
        <v>479</v>
      </c>
      <c r="J121" s="8" t="s">
        <v>475</v>
      </c>
      <c r="K121" s="1"/>
      <c r="L121" s="1"/>
    </row>
    <row r="122" spans="1:13" x14ac:dyDescent="0.35">
      <c r="A122" s="1" t="s">
        <v>186</v>
      </c>
      <c r="B122" s="7" t="s">
        <v>795</v>
      </c>
      <c r="C122" s="18">
        <v>71104</v>
      </c>
      <c r="D122" s="1">
        <v>1931</v>
      </c>
      <c r="E122" s="8" t="s">
        <v>466</v>
      </c>
      <c r="F122" s="1" t="s">
        <v>187</v>
      </c>
      <c r="G122" s="1">
        <f t="shared" si="4"/>
        <v>88</v>
      </c>
      <c r="H122" s="7" t="s">
        <v>602</v>
      </c>
      <c r="I122" s="11" t="s">
        <v>479</v>
      </c>
      <c r="J122" s="11" t="s">
        <v>475</v>
      </c>
      <c r="K122" s="11"/>
      <c r="L122" s="11"/>
      <c r="M122" s="6"/>
    </row>
    <row r="123" spans="1:13" x14ac:dyDescent="0.35">
      <c r="A123" s="8" t="s">
        <v>374</v>
      </c>
      <c r="B123" s="8" t="s">
        <v>789</v>
      </c>
      <c r="C123" s="18">
        <v>71061</v>
      </c>
      <c r="D123" s="8">
        <v>1950</v>
      </c>
      <c r="E123" s="8" t="s">
        <v>466</v>
      </c>
      <c r="F123" s="8" t="s">
        <v>455</v>
      </c>
      <c r="G123" s="9">
        <f t="shared" si="4"/>
        <v>69</v>
      </c>
      <c r="H123" s="8" t="s">
        <v>603</v>
      </c>
      <c r="I123" s="8" t="s">
        <v>479</v>
      </c>
      <c r="J123" s="8" t="s">
        <v>475</v>
      </c>
      <c r="K123" s="1"/>
      <c r="L123" s="1"/>
    </row>
    <row r="124" spans="1:13" x14ac:dyDescent="0.35">
      <c r="A124" s="1" t="s">
        <v>188</v>
      </c>
      <c r="B124" s="8" t="s">
        <v>793</v>
      </c>
      <c r="C124" s="18">
        <v>69422</v>
      </c>
      <c r="D124" s="1">
        <v>1997</v>
      </c>
      <c r="E124" s="8" t="s">
        <v>467</v>
      </c>
      <c r="F124" s="1" t="s">
        <v>12</v>
      </c>
      <c r="G124" s="1">
        <f t="shared" si="4"/>
        <v>22</v>
      </c>
      <c r="H124" s="8" t="s">
        <v>604</v>
      </c>
      <c r="I124" s="8" t="s">
        <v>479</v>
      </c>
      <c r="J124" s="8" t="s">
        <v>474</v>
      </c>
      <c r="K124" s="1"/>
      <c r="L124" s="1"/>
    </row>
    <row r="125" spans="1:13" x14ac:dyDescent="0.35">
      <c r="A125" s="1" t="s">
        <v>189</v>
      </c>
      <c r="B125" s="8" t="s">
        <v>795</v>
      </c>
      <c r="C125" s="18">
        <v>72667</v>
      </c>
      <c r="D125" s="1">
        <v>2005</v>
      </c>
      <c r="E125" s="8" t="s">
        <v>466</v>
      </c>
      <c r="F125" s="1" t="s">
        <v>4</v>
      </c>
      <c r="G125" s="1">
        <f t="shared" si="4"/>
        <v>14</v>
      </c>
      <c r="H125" s="8" t="s">
        <v>554</v>
      </c>
      <c r="I125" s="11" t="s">
        <v>479</v>
      </c>
      <c r="J125" s="11" t="s">
        <v>475</v>
      </c>
      <c r="K125" s="11"/>
      <c r="L125" s="11"/>
      <c r="M125" s="6"/>
    </row>
    <row r="126" spans="1:13" x14ac:dyDescent="0.35">
      <c r="A126" s="1" t="s">
        <v>190</v>
      </c>
      <c r="B126" s="7" t="s">
        <v>789</v>
      </c>
      <c r="C126" s="18">
        <v>74022</v>
      </c>
      <c r="D126" s="1">
        <v>1910</v>
      </c>
      <c r="E126" s="8" t="s">
        <v>466</v>
      </c>
      <c r="F126" s="1" t="s">
        <v>33</v>
      </c>
      <c r="G126" s="1">
        <f t="shared" si="4"/>
        <v>109</v>
      </c>
      <c r="H126" s="7" t="s">
        <v>605</v>
      </c>
      <c r="I126" s="7" t="s">
        <v>479</v>
      </c>
      <c r="J126" s="7" t="s">
        <v>475</v>
      </c>
      <c r="K126" s="1"/>
      <c r="L126" s="1"/>
    </row>
    <row r="127" spans="1:13" x14ac:dyDescent="0.35">
      <c r="A127" s="1" t="s">
        <v>191</v>
      </c>
      <c r="B127" s="7" t="s">
        <v>790</v>
      </c>
      <c r="C127" s="18">
        <v>69978</v>
      </c>
      <c r="D127" s="1">
        <v>2010</v>
      </c>
      <c r="E127" s="8" t="s">
        <v>466</v>
      </c>
      <c r="F127" s="1" t="s">
        <v>1</v>
      </c>
      <c r="G127" s="1">
        <f t="shared" si="4"/>
        <v>9</v>
      </c>
      <c r="H127" s="7" t="s">
        <v>606</v>
      </c>
      <c r="I127" s="7" t="s">
        <v>479</v>
      </c>
      <c r="J127" s="7" t="s">
        <v>475</v>
      </c>
      <c r="K127" s="1"/>
      <c r="L127" s="1"/>
    </row>
    <row r="128" spans="1:13" x14ac:dyDescent="0.35">
      <c r="A128" s="1" t="s">
        <v>192</v>
      </c>
      <c r="B128" s="7" t="s">
        <v>795</v>
      </c>
      <c r="C128" s="18">
        <v>79758</v>
      </c>
      <c r="D128" s="1">
        <v>1922</v>
      </c>
      <c r="E128" s="8" t="s">
        <v>466</v>
      </c>
      <c r="F128" s="1" t="s">
        <v>193</v>
      </c>
      <c r="G128" s="1">
        <f t="shared" si="4"/>
        <v>97</v>
      </c>
      <c r="H128" s="7" t="s">
        <v>607</v>
      </c>
      <c r="I128" s="8" t="s">
        <v>479</v>
      </c>
      <c r="J128" s="8" t="s">
        <v>475</v>
      </c>
      <c r="K128" s="8"/>
      <c r="L128" s="8"/>
    </row>
    <row r="129" spans="1:13" x14ac:dyDescent="0.35">
      <c r="A129" s="8" t="s">
        <v>375</v>
      </c>
      <c r="B129" s="8" t="s">
        <v>795</v>
      </c>
      <c r="C129" s="18">
        <v>71293</v>
      </c>
      <c r="D129" s="8">
        <v>1974</v>
      </c>
      <c r="E129" s="8" t="s">
        <v>466</v>
      </c>
      <c r="F129" s="8" t="s">
        <v>456</v>
      </c>
      <c r="G129" s="9">
        <f t="shared" si="4"/>
        <v>45</v>
      </c>
      <c r="H129" s="8" t="s">
        <v>608</v>
      </c>
      <c r="I129" s="8" t="s">
        <v>479</v>
      </c>
      <c r="J129" s="8" t="s">
        <v>475</v>
      </c>
      <c r="K129" s="1"/>
      <c r="L129" s="1"/>
    </row>
    <row r="130" spans="1:13" x14ac:dyDescent="0.35">
      <c r="A130" s="1" t="s">
        <v>194</v>
      </c>
      <c r="B130" s="8" t="s">
        <v>797</v>
      </c>
      <c r="C130" s="18">
        <v>59298</v>
      </c>
      <c r="D130" s="1">
        <v>1924</v>
      </c>
      <c r="E130" s="8" t="s">
        <v>466</v>
      </c>
      <c r="F130" s="1" t="s">
        <v>33</v>
      </c>
      <c r="G130" s="1">
        <f t="shared" si="4"/>
        <v>95</v>
      </c>
      <c r="H130" s="8" t="s">
        <v>609</v>
      </c>
      <c r="I130" s="8" t="s">
        <v>479</v>
      </c>
      <c r="J130" s="8" t="s">
        <v>475</v>
      </c>
      <c r="K130" s="1"/>
      <c r="L130" s="1"/>
    </row>
    <row r="131" spans="1:13" x14ac:dyDescent="0.35">
      <c r="A131" s="1" t="s">
        <v>195</v>
      </c>
      <c r="B131" s="8" t="s">
        <v>795</v>
      </c>
      <c r="C131" s="18">
        <v>74374</v>
      </c>
      <c r="D131" s="1">
        <v>1974</v>
      </c>
      <c r="E131" s="8" t="s">
        <v>466</v>
      </c>
      <c r="F131" s="1" t="s">
        <v>36</v>
      </c>
      <c r="G131" s="1">
        <f t="shared" si="4"/>
        <v>45</v>
      </c>
      <c r="H131" s="8" t="s">
        <v>610</v>
      </c>
      <c r="I131" s="11" t="s">
        <v>479</v>
      </c>
      <c r="J131" s="11" t="s">
        <v>475</v>
      </c>
      <c r="K131" s="11"/>
      <c r="L131" s="11"/>
      <c r="M131" s="6"/>
    </row>
    <row r="132" spans="1:13" s="6" customFormat="1" x14ac:dyDescent="0.35">
      <c r="A132" s="11" t="s">
        <v>21</v>
      </c>
      <c r="B132" s="11" t="s">
        <v>793</v>
      </c>
      <c r="C132" s="18">
        <v>78956</v>
      </c>
      <c r="D132" s="11">
        <v>1964</v>
      </c>
      <c r="E132" s="11" t="s">
        <v>467</v>
      </c>
      <c r="F132" s="11" t="s">
        <v>22</v>
      </c>
      <c r="G132" s="1">
        <f t="shared" si="4"/>
        <v>55</v>
      </c>
      <c r="H132" s="11" t="s">
        <v>611</v>
      </c>
      <c r="I132" s="15" t="s">
        <v>479</v>
      </c>
      <c r="J132" s="15" t="s">
        <v>474</v>
      </c>
      <c r="K132" s="1"/>
      <c r="L132" s="1"/>
      <c r="M132"/>
    </row>
    <row r="133" spans="1:13" x14ac:dyDescent="0.35">
      <c r="A133" s="1" t="s">
        <v>196</v>
      </c>
      <c r="B133" s="7" t="s">
        <v>793</v>
      </c>
      <c r="C133" s="18">
        <v>80377</v>
      </c>
      <c r="D133" s="1">
        <v>2001</v>
      </c>
      <c r="E133" s="8" t="s">
        <v>466</v>
      </c>
      <c r="F133" s="1" t="s">
        <v>197</v>
      </c>
      <c r="G133" s="1">
        <f t="shared" si="4"/>
        <v>18</v>
      </c>
      <c r="H133" s="7" t="s">
        <v>612</v>
      </c>
      <c r="I133" s="7" t="s">
        <v>479</v>
      </c>
      <c r="J133" s="7" t="s">
        <v>475</v>
      </c>
      <c r="K133" s="1"/>
      <c r="L133" s="1"/>
    </row>
    <row r="134" spans="1:13" x14ac:dyDescent="0.35">
      <c r="A134" s="5" t="s">
        <v>428</v>
      </c>
      <c r="B134" s="5" t="s">
        <v>793</v>
      </c>
      <c r="C134" s="18">
        <v>77483</v>
      </c>
      <c r="D134" s="4">
        <v>2015</v>
      </c>
      <c r="E134" s="14" t="s">
        <v>467</v>
      </c>
      <c r="F134" s="5" t="s">
        <v>2</v>
      </c>
      <c r="G134" s="1">
        <f t="shared" si="4"/>
        <v>4</v>
      </c>
      <c r="H134" s="7" t="s">
        <v>614</v>
      </c>
      <c r="I134" s="7" t="s">
        <v>479</v>
      </c>
      <c r="J134" s="7" t="s">
        <v>474</v>
      </c>
      <c r="K134" s="1"/>
      <c r="L134" s="1"/>
    </row>
    <row r="135" spans="1:13" x14ac:dyDescent="0.35">
      <c r="A135" s="1" t="s">
        <v>376</v>
      </c>
      <c r="B135" s="7" t="s">
        <v>789</v>
      </c>
      <c r="C135" s="18">
        <v>82893</v>
      </c>
      <c r="D135" s="1">
        <v>1880</v>
      </c>
      <c r="E135" s="8" t="s">
        <v>466</v>
      </c>
      <c r="F135" s="1" t="s">
        <v>33</v>
      </c>
      <c r="G135" s="1">
        <f t="shared" si="4"/>
        <v>139</v>
      </c>
      <c r="H135" s="7" t="s">
        <v>613</v>
      </c>
      <c r="I135" s="8" t="s">
        <v>479</v>
      </c>
      <c r="J135" s="8" t="s">
        <v>475</v>
      </c>
      <c r="K135" s="8"/>
      <c r="L135" s="8"/>
    </row>
    <row r="136" spans="1:13" x14ac:dyDescent="0.35">
      <c r="A136" t="s">
        <v>402</v>
      </c>
      <c r="B136" s="8" t="s">
        <v>789</v>
      </c>
      <c r="C136" s="18">
        <v>69897</v>
      </c>
      <c r="D136">
        <v>2015</v>
      </c>
      <c r="E136" s="8" t="s">
        <v>467</v>
      </c>
      <c r="F136" t="s">
        <v>12</v>
      </c>
      <c r="G136" s="1">
        <f t="shared" si="4"/>
        <v>4</v>
      </c>
      <c r="H136" s="8" t="s">
        <v>615</v>
      </c>
      <c r="I136" s="8" t="s">
        <v>479</v>
      </c>
      <c r="J136" s="8" t="s">
        <v>474</v>
      </c>
      <c r="K136" s="1"/>
      <c r="L136" s="1"/>
    </row>
    <row r="137" spans="1:13" x14ac:dyDescent="0.35">
      <c r="A137" s="1" t="s">
        <v>198</v>
      </c>
      <c r="B137" s="8" t="s">
        <v>795</v>
      </c>
      <c r="C137" s="18">
        <v>83328</v>
      </c>
      <c r="D137" s="1">
        <v>1931</v>
      </c>
      <c r="E137" s="8" t="s">
        <v>466</v>
      </c>
      <c r="F137" s="1" t="s">
        <v>199</v>
      </c>
      <c r="G137" s="1">
        <f t="shared" si="4"/>
        <v>88</v>
      </c>
      <c r="H137" s="8" t="s">
        <v>616</v>
      </c>
      <c r="I137" s="8" t="s">
        <v>479</v>
      </c>
      <c r="J137" s="8" t="s">
        <v>475</v>
      </c>
      <c r="K137" s="1"/>
      <c r="L137" s="1"/>
    </row>
    <row r="138" spans="1:13" x14ac:dyDescent="0.35">
      <c r="A138" s="1" t="s">
        <v>200</v>
      </c>
      <c r="B138" s="8" t="s">
        <v>793</v>
      </c>
      <c r="C138" s="18">
        <v>80492</v>
      </c>
      <c r="D138" s="1">
        <v>1992</v>
      </c>
      <c r="E138" s="8" t="s">
        <v>467</v>
      </c>
      <c r="F138" s="1" t="s">
        <v>12</v>
      </c>
      <c r="G138" s="1">
        <f t="shared" si="4"/>
        <v>27</v>
      </c>
      <c r="H138" s="8" t="s">
        <v>617</v>
      </c>
      <c r="I138" s="11" t="s">
        <v>479</v>
      </c>
      <c r="J138" s="11" t="s">
        <v>474</v>
      </c>
      <c r="K138" s="11"/>
      <c r="L138" s="11"/>
      <c r="M138" s="6"/>
    </row>
    <row r="139" spans="1:13" x14ac:dyDescent="0.35">
      <c r="A139" s="1" t="s">
        <v>377</v>
      </c>
      <c r="B139" s="7" t="s">
        <v>788</v>
      </c>
      <c r="C139" s="18">
        <v>76398</v>
      </c>
      <c r="D139" s="1">
        <v>2015</v>
      </c>
      <c r="E139" s="8" t="s">
        <v>468</v>
      </c>
      <c r="F139" s="1" t="s">
        <v>357</v>
      </c>
      <c r="G139" s="1">
        <f t="shared" si="4"/>
        <v>4</v>
      </c>
      <c r="H139" s="7" t="s">
        <v>618</v>
      </c>
      <c r="I139" s="7" t="s">
        <v>479</v>
      </c>
      <c r="J139" s="7" t="s">
        <v>476</v>
      </c>
      <c r="K139" s="1"/>
      <c r="L139" s="1"/>
    </row>
    <row r="140" spans="1:13" x14ac:dyDescent="0.35">
      <c r="A140" s="1" t="s">
        <v>201</v>
      </c>
      <c r="B140" s="7" t="s">
        <v>789</v>
      </c>
      <c r="C140" s="18">
        <v>108125</v>
      </c>
      <c r="D140" s="1">
        <v>2001</v>
      </c>
      <c r="E140" s="8" t="s">
        <v>466</v>
      </c>
      <c r="F140" s="1" t="s">
        <v>1</v>
      </c>
      <c r="G140" s="1">
        <f t="shared" si="4"/>
        <v>18</v>
      </c>
      <c r="H140" s="7" t="s">
        <v>619</v>
      </c>
      <c r="I140" s="7" t="s">
        <v>479</v>
      </c>
      <c r="J140" s="7" t="s">
        <v>475</v>
      </c>
      <c r="K140" s="1"/>
      <c r="L140" s="1"/>
    </row>
    <row r="141" spans="1:13" x14ac:dyDescent="0.35">
      <c r="A141" s="1" t="s">
        <v>202</v>
      </c>
      <c r="B141" s="7" t="s">
        <v>793</v>
      </c>
      <c r="C141" s="18">
        <v>68908</v>
      </c>
      <c r="D141" s="1">
        <v>1937</v>
      </c>
      <c r="E141" s="8" t="s">
        <v>467</v>
      </c>
      <c r="F141" s="1" t="s">
        <v>12</v>
      </c>
      <c r="G141" s="1">
        <f t="shared" si="4"/>
        <v>82</v>
      </c>
      <c r="H141" s="7" t="s">
        <v>620</v>
      </c>
      <c r="I141" s="7" t="s">
        <v>479</v>
      </c>
      <c r="J141" s="7" t="s">
        <v>474</v>
      </c>
      <c r="K141" s="1"/>
      <c r="L141" s="1"/>
    </row>
    <row r="142" spans="1:13" x14ac:dyDescent="0.35">
      <c r="A142" s="1" t="s">
        <v>203</v>
      </c>
      <c r="B142" s="7" t="s">
        <v>793</v>
      </c>
      <c r="C142" s="18">
        <v>64268</v>
      </c>
      <c r="D142" s="1">
        <v>1935</v>
      </c>
      <c r="E142" s="8" t="s">
        <v>467</v>
      </c>
      <c r="F142" s="1" t="s">
        <v>204</v>
      </c>
      <c r="G142" s="1">
        <f t="shared" si="4"/>
        <v>84</v>
      </c>
      <c r="H142" s="7" t="s">
        <v>621</v>
      </c>
      <c r="I142" s="11" t="s">
        <v>479</v>
      </c>
      <c r="J142" s="11" t="s">
        <v>474</v>
      </c>
      <c r="K142" s="11"/>
      <c r="L142" s="11"/>
      <c r="M142" s="6"/>
    </row>
    <row r="143" spans="1:13" x14ac:dyDescent="0.35">
      <c r="A143" s="1" t="s">
        <v>247</v>
      </c>
      <c r="B143" s="7" t="s">
        <v>797</v>
      </c>
      <c r="C143" s="18">
        <v>64524</v>
      </c>
      <c r="D143" s="1">
        <v>1935</v>
      </c>
      <c r="E143" s="8" t="s">
        <v>467</v>
      </c>
      <c r="F143" s="1" t="s">
        <v>12</v>
      </c>
      <c r="G143" s="1">
        <f t="shared" si="4"/>
        <v>84</v>
      </c>
      <c r="H143" s="7" t="s">
        <v>622</v>
      </c>
      <c r="I143" s="7" t="s">
        <v>479</v>
      </c>
      <c r="J143" s="7" t="s">
        <v>474</v>
      </c>
      <c r="K143" s="1"/>
      <c r="L143" s="1"/>
    </row>
    <row r="144" spans="1:13" x14ac:dyDescent="0.35">
      <c r="A144" s="8" t="s">
        <v>228</v>
      </c>
      <c r="B144" s="8" t="s">
        <v>790</v>
      </c>
      <c r="C144" s="18">
        <v>65440</v>
      </c>
      <c r="D144" s="8">
        <v>2005</v>
      </c>
      <c r="E144" s="8" t="s">
        <v>466</v>
      </c>
      <c r="F144" s="8" t="s">
        <v>71</v>
      </c>
      <c r="G144" s="1">
        <f t="shared" si="4"/>
        <v>14</v>
      </c>
      <c r="H144" s="8" t="s">
        <v>623</v>
      </c>
      <c r="I144" s="8" t="s">
        <v>479</v>
      </c>
      <c r="J144" s="8" t="s">
        <v>475</v>
      </c>
      <c r="K144" s="1"/>
      <c r="L144" s="1"/>
    </row>
    <row r="145" spans="1:13" x14ac:dyDescent="0.35">
      <c r="A145" s="1" t="s">
        <v>229</v>
      </c>
      <c r="B145" s="8" t="s">
        <v>792</v>
      </c>
      <c r="C145" s="18">
        <v>70486</v>
      </c>
      <c r="D145" s="1">
        <v>2005</v>
      </c>
      <c r="E145" s="8" t="s">
        <v>466</v>
      </c>
      <c r="F145" s="1" t="s">
        <v>4</v>
      </c>
      <c r="G145" s="1">
        <f t="shared" si="4"/>
        <v>14</v>
      </c>
      <c r="H145" s="8" t="s">
        <v>624</v>
      </c>
      <c r="I145" s="8" t="s">
        <v>479</v>
      </c>
      <c r="J145" s="8" t="s">
        <v>475</v>
      </c>
      <c r="K145" s="1"/>
      <c r="L145" s="1"/>
    </row>
    <row r="146" spans="1:13" x14ac:dyDescent="0.35">
      <c r="A146" s="1" t="s">
        <v>230</v>
      </c>
      <c r="B146" s="8" t="s">
        <v>794</v>
      </c>
      <c r="C146" s="18">
        <v>61400</v>
      </c>
      <c r="D146" s="1">
        <v>1964</v>
      </c>
      <c r="E146" s="8" t="s">
        <v>467</v>
      </c>
      <c r="F146" s="1" t="s">
        <v>12</v>
      </c>
      <c r="G146" s="1">
        <f t="shared" si="4"/>
        <v>55</v>
      </c>
      <c r="H146" s="8" t="s">
        <v>625</v>
      </c>
      <c r="I146" s="11" t="s">
        <v>479</v>
      </c>
      <c r="J146" s="11" t="s">
        <v>474</v>
      </c>
      <c r="K146" s="11"/>
      <c r="L146" s="11"/>
      <c r="M146" s="6"/>
    </row>
    <row r="147" spans="1:13" x14ac:dyDescent="0.35">
      <c r="A147" s="8" t="s">
        <v>231</v>
      </c>
      <c r="B147" s="8" t="s">
        <v>791</v>
      </c>
      <c r="C147" s="18">
        <v>82373</v>
      </c>
      <c r="D147" s="8">
        <v>1945</v>
      </c>
      <c r="E147" s="8" t="s">
        <v>467</v>
      </c>
      <c r="F147" s="8" t="s">
        <v>182</v>
      </c>
      <c r="G147" s="1">
        <f t="shared" si="4"/>
        <v>74</v>
      </c>
      <c r="H147" s="8" t="s">
        <v>626</v>
      </c>
      <c r="I147" s="11" t="s">
        <v>479</v>
      </c>
      <c r="J147" s="11" t="s">
        <v>474</v>
      </c>
      <c r="K147" s="11"/>
      <c r="L147" s="11"/>
      <c r="M147" s="6"/>
    </row>
    <row r="148" spans="1:13" x14ac:dyDescent="0.35">
      <c r="A148" s="1" t="s">
        <v>232</v>
      </c>
      <c r="B148" s="8" t="s">
        <v>794</v>
      </c>
      <c r="C148" s="18">
        <v>78095</v>
      </c>
      <c r="D148" s="1">
        <v>1945</v>
      </c>
      <c r="E148" s="8" t="s">
        <v>467</v>
      </c>
      <c r="F148" s="1" t="s">
        <v>213</v>
      </c>
      <c r="G148" s="1">
        <f t="shared" si="4"/>
        <v>74</v>
      </c>
      <c r="H148" s="8" t="s">
        <v>627</v>
      </c>
      <c r="I148" s="8" t="s">
        <v>479</v>
      </c>
      <c r="J148" s="8" t="s">
        <v>474</v>
      </c>
      <c r="K148" s="8"/>
      <c r="L148" s="8"/>
    </row>
    <row r="149" spans="1:13" x14ac:dyDescent="0.35">
      <c r="A149" s="5" t="s">
        <v>420</v>
      </c>
      <c r="B149" s="5" t="s">
        <v>794</v>
      </c>
      <c r="C149" s="18">
        <v>67264</v>
      </c>
      <c r="D149" s="4">
        <v>1997</v>
      </c>
      <c r="E149" s="14" t="s">
        <v>467</v>
      </c>
      <c r="F149" s="5" t="s">
        <v>12</v>
      </c>
      <c r="G149" s="1">
        <f t="shared" si="4"/>
        <v>22</v>
      </c>
      <c r="H149" s="8" t="s">
        <v>628</v>
      </c>
      <c r="I149" s="8" t="s">
        <v>479</v>
      </c>
      <c r="J149" s="8" t="s">
        <v>474</v>
      </c>
      <c r="K149" s="1"/>
      <c r="L149" s="1"/>
    </row>
    <row r="150" spans="1:13" x14ac:dyDescent="0.35">
      <c r="A150" s="1" t="s">
        <v>233</v>
      </c>
      <c r="B150" s="8" t="s">
        <v>794</v>
      </c>
      <c r="C150" s="18">
        <v>58553</v>
      </c>
      <c r="D150" s="1">
        <v>2017</v>
      </c>
      <c r="E150" s="8" t="s">
        <v>467</v>
      </c>
      <c r="F150" s="1" t="s">
        <v>2</v>
      </c>
      <c r="G150" s="1">
        <f t="shared" si="4"/>
        <v>2</v>
      </c>
      <c r="H150" s="8" t="s">
        <v>629</v>
      </c>
      <c r="I150" s="8" t="s">
        <v>479</v>
      </c>
      <c r="J150" s="8" t="s">
        <v>474</v>
      </c>
      <c r="K150" s="1"/>
      <c r="L150" s="1"/>
    </row>
    <row r="151" spans="1:13" x14ac:dyDescent="0.35">
      <c r="A151" s="1" t="s">
        <v>234</v>
      </c>
      <c r="B151" s="8" t="s">
        <v>794</v>
      </c>
      <c r="C151" s="18">
        <v>63954</v>
      </c>
      <c r="D151" s="1">
        <v>1987</v>
      </c>
      <c r="E151" s="8" t="s">
        <v>467</v>
      </c>
      <c r="F151" s="1" t="s">
        <v>29</v>
      </c>
      <c r="G151" s="1">
        <f t="shared" si="4"/>
        <v>32</v>
      </c>
      <c r="H151" s="8" t="s">
        <v>630</v>
      </c>
      <c r="I151" s="8" t="s">
        <v>479</v>
      </c>
      <c r="J151" s="8" t="s">
        <v>474</v>
      </c>
      <c r="K151" s="1"/>
      <c r="L151" s="1"/>
    </row>
    <row r="152" spans="1:13" x14ac:dyDescent="0.35">
      <c r="A152" s="1" t="s">
        <v>235</v>
      </c>
      <c r="B152" s="8" t="s">
        <v>792</v>
      </c>
      <c r="C152" s="18">
        <v>78176</v>
      </c>
      <c r="D152" s="1">
        <v>1987</v>
      </c>
      <c r="E152" s="8" t="s">
        <v>467</v>
      </c>
      <c r="F152" s="1" t="s">
        <v>12</v>
      </c>
      <c r="G152" s="1">
        <f t="shared" si="4"/>
        <v>32</v>
      </c>
      <c r="H152" s="8" t="s">
        <v>631</v>
      </c>
      <c r="I152" s="8" t="s">
        <v>479</v>
      </c>
      <c r="J152" s="8" t="s">
        <v>474</v>
      </c>
      <c r="K152" s="1"/>
      <c r="L152" s="1"/>
    </row>
    <row r="153" spans="1:13" x14ac:dyDescent="0.35">
      <c r="A153" s="1" t="s">
        <v>330</v>
      </c>
      <c r="B153" s="8" t="s">
        <v>792</v>
      </c>
      <c r="C153" s="18">
        <v>73097</v>
      </c>
      <c r="D153" s="1">
        <v>2005</v>
      </c>
      <c r="E153" s="8" t="s">
        <v>467</v>
      </c>
      <c r="F153" s="1" t="s">
        <v>2</v>
      </c>
      <c r="G153" s="1">
        <f t="shared" si="4"/>
        <v>14</v>
      </c>
      <c r="H153" s="8" t="s">
        <v>632</v>
      </c>
      <c r="I153" s="8" t="s">
        <v>479</v>
      </c>
      <c r="J153" s="8" t="s">
        <v>474</v>
      </c>
      <c r="K153" s="1"/>
      <c r="L153" s="1"/>
    </row>
    <row r="154" spans="1:13" x14ac:dyDescent="0.35">
      <c r="A154" s="1" t="s">
        <v>236</v>
      </c>
      <c r="B154" s="8" t="s">
        <v>792</v>
      </c>
      <c r="C154" s="18">
        <v>63542</v>
      </c>
      <c r="D154" s="1">
        <v>1945</v>
      </c>
      <c r="E154" s="8" t="s">
        <v>467</v>
      </c>
      <c r="F154" s="1" t="s">
        <v>213</v>
      </c>
      <c r="G154" s="1">
        <f t="shared" si="4"/>
        <v>74</v>
      </c>
      <c r="H154" s="8" t="s">
        <v>633</v>
      </c>
      <c r="I154" s="8" t="s">
        <v>479</v>
      </c>
      <c r="J154" s="8" t="s">
        <v>474</v>
      </c>
      <c r="K154" s="1"/>
      <c r="L154" s="1"/>
    </row>
    <row r="155" spans="1:13" x14ac:dyDescent="0.35">
      <c r="A155" s="1" t="s">
        <v>351</v>
      </c>
      <c r="B155" s="8" t="s">
        <v>793</v>
      </c>
      <c r="C155" s="18">
        <v>65020</v>
      </c>
      <c r="D155" s="1">
        <v>1992</v>
      </c>
      <c r="E155" s="8" t="s">
        <v>467</v>
      </c>
      <c r="F155" s="1" t="s">
        <v>12</v>
      </c>
      <c r="G155" s="1">
        <f t="shared" ref="G155:G189" si="5">2019-D155</f>
        <v>27</v>
      </c>
      <c r="H155" s="8" t="s">
        <v>634</v>
      </c>
      <c r="I155" s="8" t="s">
        <v>479</v>
      </c>
      <c r="J155" s="8" t="s">
        <v>474</v>
      </c>
      <c r="K155" s="1"/>
      <c r="L155" s="1"/>
    </row>
    <row r="156" spans="1:13" x14ac:dyDescent="0.35">
      <c r="A156" s="1" t="s">
        <v>237</v>
      </c>
      <c r="B156" s="8" t="s">
        <v>793</v>
      </c>
      <c r="C156" s="18">
        <v>70426</v>
      </c>
      <c r="D156" s="1">
        <v>1992</v>
      </c>
      <c r="E156" s="8" t="s">
        <v>467</v>
      </c>
      <c r="F156" s="1" t="s">
        <v>238</v>
      </c>
      <c r="G156" s="1">
        <f t="shared" si="5"/>
        <v>27</v>
      </c>
      <c r="H156" s="8" t="s">
        <v>635</v>
      </c>
      <c r="I156" s="8" t="s">
        <v>479</v>
      </c>
      <c r="J156" s="8" t="s">
        <v>474</v>
      </c>
      <c r="K156" s="1"/>
      <c r="L156" s="1"/>
    </row>
    <row r="157" spans="1:13" x14ac:dyDescent="0.35">
      <c r="A157" s="1" t="s">
        <v>378</v>
      </c>
      <c r="B157" s="8" t="s">
        <v>793</v>
      </c>
      <c r="C157" s="18">
        <v>72385</v>
      </c>
      <c r="D157" s="1">
        <v>1935</v>
      </c>
      <c r="E157" s="8" t="s">
        <v>467</v>
      </c>
      <c r="F157" s="1" t="s">
        <v>438</v>
      </c>
      <c r="G157" s="1">
        <f t="shared" si="5"/>
        <v>84</v>
      </c>
      <c r="H157" s="8" t="s">
        <v>636</v>
      </c>
      <c r="I157" s="11" t="s">
        <v>479</v>
      </c>
      <c r="J157" s="11" t="s">
        <v>474</v>
      </c>
      <c r="K157" s="11"/>
      <c r="L157" s="11"/>
      <c r="M157" s="6"/>
    </row>
    <row r="158" spans="1:13" s="6" customFormat="1" x14ac:dyDescent="0.35">
      <c r="A158" s="11" t="s">
        <v>239</v>
      </c>
      <c r="B158" s="11" t="s">
        <v>793</v>
      </c>
      <c r="C158" s="18">
        <v>61375</v>
      </c>
      <c r="D158" s="11">
        <v>1966</v>
      </c>
      <c r="E158" s="12" t="s">
        <v>467</v>
      </c>
      <c r="F158" s="11" t="s">
        <v>240</v>
      </c>
      <c r="G158" s="1">
        <f t="shared" si="5"/>
        <v>53</v>
      </c>
      <c r="H158" s="11" t="s">
        <v>637</v>
      </c>
      <c r="I158" s="8" t="s">
        <v>479</v>
      </c>
      <c r="J158" s="8" t="s">
        <v>474</v>
      </c>
      <c r="K158" s="8"/>
      <c r="L158" s="8"/>
      <c r="M158"/>
    </row>
    <row r="159" spans="1:13" x14ac:dyDescent="0.35">
      <c r="A159" s="8" t="s">
        <v>241</v>
      </c>
      <c r="B159" s="8" t="s">
        <v>790</v>
      </c>
      <c r="C159" s="18">
        <v>73876</v>
      </c>
      <c r="D159" s="8">
        <v>1992</v>
      </c>
      <c r="E159" s="8" t="s">
        <v>466</v>
      </c>
      <c r="F159" s="8" t="s">
        <v>448</v>
      </c>
      <c r="G159" s="1">
        <f t="shared" si="5"/>
        <v>27</v>
      </c>
      <c r="H159" s="8" t="s">
        <v>638</v>
      </c>
      <c r="I159" s="8" t="s">
        <v>479</v>
      </c>
      <c r="J159" s="8" t="s">
        <v>475</v>
      </c>
      <c r="K159" s="1"/>
      <c r="L159" s="1"/>
    </row>
    <row r="160" spans="1:13" x14ac:dyDescent="0.35">
      <c r="A160" s="1" t="s">
        <v>242</v>
      </c>
      <c r="B160" s="8" t="s">
        <v>791</v>
      </c>
      <c r="C160" s="18">
        <v>68526</v>
      </c>
      <c r="D160" s="1">
        <v>1964</v>
      </c>
      <c r="E160" s="8" t="s">
        <v>467</v>
      </c>
      <c r="F160" s="1" t="s">
        <v>243</v>
      </c>
      <c r="G160" s="1">
        <f t="shared" si="5"/>
        <v>55</v>
      </c>
      <c r="H160" s="8" t="s">
        <v>639</v>
      </c>
      <c r="I160" s="8" t="s">
        <v>479</v>
      </c>
      <c r="J160" s="8" t="s">
        <v>474</v>
      </c>
      <c r="K160" s="1"/>
      <c r="L160" s="1"/>
    </row>
    <row r="161" spans="1:13" x14ac:dyDescent="0.35">
      <c r="A161" s="1" t="s">
        <v>244</v>
      </c>
      <c r="B161" s="8" t="s">
        <v>791</v>
      </c>
      <c r="C161" s="18">
        <v>60265</v>
      </c>
      <c r="D161" s="1">
        <v>1964</v>
      </c>
      <c r="E161" s="8" t="s">
        <v>467</v>
      </c>
      <c r="F161" s="1" t="s">
        <v>12</v>
      </c>
      <c r="G161" s="1">
        <f t="shared" si="5"/>
        <v>55</v>
      </c>
      <c r="H161" s="8" t="s">
        <v>640</v>
      </c>
      <c r="I161" s="8" t="s">
        <v>479</v>
      </c>
      <c r="J161" s="8" t="s">
        <v>474</v>
      </c>
      <c r="K161" s="8"/>
      <c r="L161" s="8"/>
    </row>
    <row r="162" spans="1:13" x14ac:dyDescent="0.35">
      <c r="A162" s="8" t="s">
        <v>245</v>
      </c>
      <c r="B162" s="8" t="s">
        <v>791</v>
      </c>
      <c r="C162" s="18">
        <v>59759</v>
      </c>
      <c r="D162" s="8">
        <v>1983</v>
      </c>
      <c r="E162" s="8" t="s">
        <v>467</v>
      </c>
      <c r="F162" s="8" t="s">
        <v>449</v>
      </c>
      <c r="G162" s="9">
        <f t="shared" si="5"/>
        <v>36</v>
      </c>
      <c r="H162" s="8" t="s">
        <v>641</v>
      </c>
      <c r="I162" s="8" t="s">
        <v>479</v>
      </c>
      <c r="J162" s="8" t="s">
        <v>474</v>
      </c>
      <c r="K162" s="1"/>
      <c r="L162" s="1"/>
    </row>
    <row r="163" spans="1:13" x14ac:dyDescent="0.35">
      <c r="A163" s="1" t="s">
        <v>246</v>
      </c>
      <c r="B163" s="8" t="s">
        <v>791</v>
      </c>
      <c r="C163" s="18">
        <v>63902</v>
      </c>
      <c r="D163" s="1">
        <v>1964</v>
      </c>
      <c r="E163" s="8" t="s">
        <v>467</v>
      </c>
      <c r="F163" s="1" t="s">
        <v>12</v>
      </c>
      <c r="G163" s="1">
        <f t="shared" si="5"/>
        <v>55</v>
      </c>
      <c r="H163" s="8" t="s">
        <v>642</v>
      </c>
      <c r="I163" s="8" t="s">
        <v>479</v>
      </c>
      <c r="J163" s="8" t="s">
        <v>474</v>
      </c>
      <c r="K163" s="1"/>
      <c r="L163" s="1"/>
    </row>
    <row r="164" spans="1:13" x14ac:dyDescent="0.35">
      <c r="A164" s="8" t="s">
        <v>379</v>
      </c>
      <c r="B164" s="8" t="s">
        <v>792</v>
      </c>
      <c r="C164" s="18">
        <v>78101</v>
      </c>
      <c r="D164" s="8">
        <v>1924</v>
      </c>
      <c r="E164" s="8" t="s">
        <v>466</v>
      </c>
      <c r="F164" s="8" t="s">
        <v>457</v>
      </c>
      <c r="G164" s="9">
        <f t="shared" si="5"/>
        <v>95</v>
      </c>
      <c r="H164" s="8" t="s">
        <v>643</v>
      </c>
      <c r="I164" s="8" t="s">
        <v>479</v>
      </c>
      <c r="J164" s="8" t="s">
        <v>475</v>
      </c>
      <c r="K164" s="1"/>
      <c r="L164" s="1"/>
    </row>
    <row r="165" spans="1:13" x14ac:dyDescent="0.35">
      <c r="A165" s="1" t="s">
        <v>249</v>
      </c>
      <c r="B165" s="8" t="s">
        <v>790</v>
      </c>
      <c r="C165" s="18">
        <v>66675</v>
      </c>
      <c r="D165" s="1">
        <v>2005</v>
      </c>
      <c r="E165" s="8" t="s">
        <v>466</v>
      </c>
      <c r="F165" s="1" t="s">
        <v>1</v>
      </c>
      <c r="G165" s="1">
        <f t="shared" si="5"/>
        <v>14</v>
      </c>
      <c r="H165" s="8" t="s">
        <v>644</v>
      </c>
      <c r="I165" s="8" t="s">
        <v>479</v>
      </c>
      <c r="J165" s="8" t="s">
        <v>475</v>
      </c>
      <c r="K165" s="1"/>
      <c r="L165" s="1"/>
    </row>
    <row r="166" spans="1:13" x14ac:dyDescent="0.35">
      <c r="A166" s="1" t="s">
        <v>250</v>
      </c>
      <c r="B166" s="7" t="s">
        <v>789</v>
      </c>
      <c r="C166" s="18">
        <v>73784</v>
      </c>
      <c r="D166" s="1">
        <v>1874</v>
      </c>
      <c r="E166" s="8" t="s">
        <v>466</v>
      </c>
      <c r="F166" s="1" t="s">
        <v>33</v>
      </c>
      <c r="G166" s="1">
        <f t="shared" si="5"/>
        <v>145</v>
      </c>
      <c r="H166" s="7" t="s">
        <v>645</v>
      </c>
      <c r="I166" s="7" t="s">
        <v>479</v>
      </c>
      <c r="J166" s="7" t="s">
        <v>475</v>
      </c>
      <c r="K166" s="1"/>
      <c r="L166" s="1"/>
    </row>
    <row r="167" spans="1:13" x14ac:dyDescent="0.35">
      <c r="A167" s="1" t="s">
        <v>251</v>
      </c>
      <c r="B167" s="7" t="s">
        <v>789</v>
      </c>
      <c r="C167" s="18">
        <v>73166</v>
      </c>
      <c r="D167" s="1">
        <v>1906</v>
      </c>
      <c r="E167" s="8" t="s">
        <v>466</v>
      </c>
      <c r="F167" s="1" t="s">
        <v>252</v>
      </c>
      <c r="G167" s="1">
        <f t="shared" si="5"/>
        <v>113</v>
      </c>
      <c r="H167" s="7" t="s">
        <v>646</v>
      </c>
      <c r="I167" s="7" t="s">
        <v>479</v>
      </c>
      <c r="J167" s="7" t="s">
        <v>475</v>
      </c>
      <c r="K167" s="1"/>
      <c r="L167" s="1"/>
    </row>
    <row r="168" spans="1:13" x14ac:dyDescent="0.35">
      <c r="A168" s="1" t="s">
        <v>253</v>
      </c>
      <c r="B168" s="7" t="s">
        <v>795</v>
      </c>
      <c r="C168" s="18">
        <v>70782</v>
      </c>
      <c r="D168" s="1">
        <v>1955</v>
      </c>
      <c r="E168" s="8" t="s">
        <v>466</v>
      </c>
      <c r="F168" s="1" t="s">
        <v>4</v>
      </c>
      <c r="G168" s="1">
        <f t="shared" si="5"/>
        <v>64</v>
      </c>
      <c r="H168" s="7" t="s">
        <v>647</v>
      </c>
      <c r="I168" s="7" t="s">
        <v>479</v>
      </c>
      <c r="J168" s="7" t="s">
        <v>475</v>
      </c>
      <c r="K168" s="1"/>
      <c r="L168" s="1"/>
    </row>
    <row r="169" spans="1:13" x14ac:dyDescent="0.35">
      <c r="A169" s="1" t="s">
        <v>339</v>
      </c>
      <c r="B169" s="7" t="s">
        <v>791</v>
      </c>
      <c r="C169" s="18">
        <v>86233</v>
      </c>
      <c r="D169" s="1">
        <v>1935</v>
      </c>
      <c r="E169" s="8" t="s">
        <v>467</v>
      </c>
      <c r="F169" s="1" t="s">
        <v>340</v>
      </c>
      <c r="G169" s="1">
        <f t="shared" si="5"/>
        <v>84</v>
      </c>
      <c r="H169" s="7" t="s">
        <v>648</v>
      </c>
      <c r="I169" s="7" t="s">
        <v>479</v>
      </c>
      <c r="J169" s="7" t="s">
        <v>474</v>
      </c>
      <c r="K169" s="1"/>
      <c r="L169" s="1"/>
    </row>
    <row r="170" spans="1:13" x14ac:dyDescent="0.35">
      <c r="A170" s="1" t="s">
        <v>254</v>
      </c>
      <c r="B170" s="7" t="s">
        <v>791</v>
      </c>
      <c r="C170" s="18">
        <v>72577</v>
      </c>
      <c r="D170" s="1">
        <v>1935</v>
      </c>
      <c r="E170" s="8" t="s">
        <v>467</v>
      </c>
      <c r="F170" s="1" t="s">
        <v>12</v>
      </c>
      <c r="G170" s="1">
        <f t="shared" si="5"/>
        <v>84</v>
      </c>
      <c r="H170" s="7" t="s">
        <v>649</v>
      </c>
      <c r="I170" s="7" t="s">
        <v>479</v>
      </c>
      <c r="J170" s="7" t="s">
        <v>474</v>
      </c>
      <c r="K170" s="1"/>
      <c r="L170" s="1"/>
    </row>
    <row r="171" spans="1:13" x14ac:dyDescent="0.35">
      <c r="A171" s="5" t="s">
        <v>413</v>
      </c>
      <c r="B171" s="5" t="s">
        <v>791</v>
      </c>
      <c r="C171" s="18">
        <v>69948</v>
      </c>
      <c r="D171" s="4">
        <v>2015</v>
      </c>
      <c r="E171" s="14" t="s">
        <v>467</v>
      </c>
      <c r="F171" s="5" t="s">
        <v>2</v>
      </c>
      <c r="G171" s="1">
        <f t="shared" si="5"/>
        <v>4</v>
      </c>
      <c r="H171" s="7" t="s">
        <v>650</v>
      </c>
      <c r="I171" s="7" t="s">
        <v>479</v>
      </c>
      <c r="J171" s="7" t="s">
        <v>474</v>
      </c>
      <c r="K171" s="1"/>
      <c r="L171" s="1"/>
    </row>
    <row r="172" spans="1:13" x14ac:dyDescent="0.35">
      <c r="A172" s="1" t="s">
        <v>255</v>
      </c>
      <c r="B172" s="7" t="s">
        <v>792</v>
      </c>
      <c r="C172" s="18">
        <v>76202</v>
      </c>
      <c r="D172" s="1">
        <v>2017</v>
      </c>
      <c r="E172" s="8" t="s">
        <v>466</v>
      </c>
      <c r="F172" s="1" t="s">
        <v>4</v>
      </c>
      <c r="G172" s="1">
        <f t="shared" si="5"/>
        <v>2</v>
      </c>
      <c r="H172" s="7" t="s">
        <v>651</v>
      </c>
      <c r="I172" s="8" t="s">
        <v>479</v>
      </c>
      <c r="J172" s="8" t="s">
        <v>475</v>
      </c>
      <c r="K172" s="8"/>
      <c r="L172" s="8"/>
    </row>
    <row r="173" spans="1:13" x14ac:dyDescent="0.35">
      <c r="A173" s="8" t="s">
        <v>418</v>
      </c>
      <c r="B173" s="8" t="s">
        <v>789</v>
      </c>
      <c r="C173" s="18">
        <v>73406</v>
      </c>
      <c r="D173" s="8">
        <v>2010</v>
      </c>
      <c r="E173" s="8" t="s">
        <v>466</v>
      </c>
      <c r="F173" s="8" t="s">
        <v>451</v>
      </c>
      <c r="G173" s="9">
        <f t="shared" si="5"/>
        <v>9</v>
      </c>
      <c r="H173" s="8" t="s">
        <v>652</v>
      </c>
      <c r="I173" s="8" t="s">
        <v>479</v>
      </c>
      <c r="J173" s="8" t="s">
        <v>475</v>
      </c>
      <c r="K173" s="1"/>
      <c r="L173" s="1"/>
    </row>
    <row r="174" spans="1:13" x14ac:dyDescent="0.35">
      <c r="A174" s="5" t="s">
        <v>429</v>
      </c>
      <c r="B174" s="5" t="s">
        <v>790</v>
      </c>
      <c r="C174" s="18">
        <v>81415</v>
      </c>
      <c r="D174" s="4">
        <v>1979</v>
      </c>
      <c r="E174" s="14" t="s">
        <v>466</v>
      </c>
      <c r="F174" s="5" t="s">
        <v>4</v>
      </c>
      <c r="G174" s="1">
        <f t="shared" si="5"/>
        <v>40</v>
      </c>
      <c r="H174" s="8" t="s">
        <v>653</v>
      </c>
      <c r="I174" s="8" t="s">
        <v>479</v>
      </c>
      <c r="J174" s="8" t="s">
        <v>475</v>
      </c>
      <c r="K174" s="8"/>
      <c r="L174" s="8"/>
    </row>
    <row r="175" spans="1:13" x14ac:dyDescent="0.35">
      <c r="A175" s="8" t="s">
        <v>417</v>
      </c>
      <c r="B175" s="8" t="s">
        <v>787</v>
      </c>
      <c r="C175" s="18">
        <v>53720</v>
      </c>
      <c r="D175" s="8">
        <v>1972</v>
      </c>
      <c r="E175" s="8" t="s">
        <v>467</v>
      </c>
      <c r="F175" s="8" t="s">
        <v>463</v>
      </c>
      <c r="G175" s="1">
        <f t="shared" si="5"/>
        <v>47</v>
      </c>
      <c r="H175" s="8" t="s">
        <v>654</v>
      </c>
      <c r="I175" s="11" t="s">
        <v>479</v>
      </c>
      <c r="J175" s="11" t="s">
        <v>474</v>
      </c>
      <c r="K175" s="11"/>
      <c r="L175" s="11"/>
      <c r="M175" s="6"/>
    </row>
    <row r="176" spans="1:13" s="6" customFormat="1" x14ac:dyDescent="0.35">
      <c r="A176" s="11" t="s">
        <v>256</v>
      </c>
      <c r="B176" s="11" t="s">
        <v>795</v>
      </c>
      <c r="C176" s="18">
        <v>84055</v>
      </c>
      <c r="D176" s="11">
        <v>1931</v>
      </c>
      <c r="E176" s="12" t="s">
        <v>466</v>
      </c>
      <c r="F176" s="11" t="s">
        <v>33</v>
      </c>
      <c r="G176" s="1">
        <f t="shared" si="5"/>
        <v>88</v>
      </c>
      <c r="H176" s="11" t="s">
        <v>655</v>
      </c>
      <c r="I176" s="8" t="s">
        <v>479</v>
      </c>
      <c r="J176" s="8" t="s">
        <v>475</v>
      </c>
      <c r="K176" s="8"/>
      <c r="L176" s="8"/>
      <c r="M176"/>
    </row>
    <row r="177" spans="1:13" x14ac:dyDescent="0.35">
      <c r="A177" s="8" t="s">
        <v>257</v>
      </c>
      <c r="B177" s="8" t="s">
        <v>792</v>
      </c>
      <c r="C177" s="18">
        <v>66555</v>
      </c>
      <c r="D177" s="8">
        <v>2010</v>
      </c>
      <c r="E177" s="8" t="s">
        <v>466</v>
      </c>
      <c r="F177" s="8" t="s">
        <v>450</v>
      </c>
      <c r="G177" s="9">
        <f t="shared" si="5"/>
        <v>9</v>
      </c>
      <c r="H177" s="8" t="s">
        <v>656</v>
      </c>
      <c r="I177" s="8" t="s">
        <v>479</v>
      </c>
      <c r="J177" s="8" t="s">
        <v>475</v>
      </c>
    </row>
    <row r="178" spans="1:13" x14ac:dyDescent="0.35">
      <c r="A178" t="s">
        <v>406</v>
      </c>
      <c r="B178" s="8" t="s">
        <v>796</v>
      </c>
      <c r="C178" s="18">
        <v>63546</v>
      </c>
      <c r="D178">
        <v>2015</v>
      </c>
      <c r="E178" s="8" t="s">
        <v>466</v>
      </c>
      <c r="F178" t="s">
        <v>1</v>
      </c>
      <c r="G178" s="1">
        <f t="shared" si="5"/>
        <v>4</v>
      </c>
      <c r="H178" s="8" t="s">
        <v>657</v>
      </c>
      <c r="I178" s="8" t="s">
        <v>479</v>
      </c>
      <c r="J178" s="8" t="s">
        <v>475</v>
      </c>
      <c r="K178" s="8"/>
      <c r="L178" s="8"/>
    </row>
    <row r="179" spans="1:13" x14ac:dyDescent="0.35">
      <c r="A179" s="8" t="s">
        <v>419</v>
      </c>
      <c r="B179" s="8" t="s">
        <v>795</v>
      </c>
      <c r="C179" s="18">
        <v>78191</v>
      </c>
      <c r="D179" s="8">
        <v>1983</v>
      </c>
      <c r="E179" s="8" t="s">
        <v>466</v>
      </c>
      <c r="F179" s="8" t="s">
        <v>454</v>
      </c>
      <c r="G179" s="9">
        <f t="shared" si="5"/>
        <v>36</v>
      </c>
      <c r="H179" s="8" t="s">
        <v>658</v>
      </c>
      <c r="I179" s="8" t="s">
        <v>479</v>
      </c>
      <c r="J179" s="8" t="s">
        <v>475</v>
      </c>
      <c r="K179" s="1"/>
      <c r="L179" s="1"/>
    </row>
    <row r="180" spans="1:13" x14ac:dyDescent="0.35">
      <c r="A180" s="1" t="s">
        <v>258</v>
      </c>
      <c r="B180" s="8" t="s">
        <v>789</v>
      </c>
      <c r="C180" s="18">
        <v>83064</v>
      </c>
      <c r="D180" s="1">
        <v>1910</v>
      </c>
      <c r="E180" s="8" t="s">
        <v>466</v>
      </c>
      <c r="F180" s="1" t="s">
        <v>259</v>
      </c>
      <c r="G180" s="1">
        <f t="shared" si="5"/>
        <v>109</v>
      </c>
      <c r="H180" s="8" t="s">
        <v>659</v>
      </c>
      <c r="I180" s="8" t="s">
        <v>479</v>
      </c>
      <c r="J180" s="8" t="s">
        <v>475</v>
      </c>
      <c r="K180" s="8"/>
      <c r="L180" s="8"/>
    </row>
    <row r="181" spans="1:13" x14ac:dyDescent="0.35">
      <c r="A181" s="8" t="s">
        <v>404</v>
      </c>
      <c r="B181" s="8" t="s">
        <v>790</v>
      </c>
      <c r="C181" s="18">
        <v>76171</v>
      </c>
      <c r="D181" s="8">
        <v>1983</v>
      </c>
      <c r="E181" s="8" t="s">
        <v>466</v>
      </c>
      <c r="F181" s="8" t="s">
        <v>454</v>
      </c>
      <c r="G181" s="9">
        <f t="shared" si="5"/>
        <v>36</v>
      </c>
      <c r="H181" s="8" t="s">
        <v>660</v>
      </c>
      <c r="I181" s="8" t="s">
        <v>479</v>
      </c>
      <c r="J181" s="8" t="s">
        <v>475</v>
      </c>
      <c r="K181" s="1"/>
      <c r="L181" s="1"/>
    </row>
    <row r="182" spans="1:13" x14ac:dyDescent="0.35">
      <c r="A182" s="1" t="s">
        <v>324</v>
      </c>
      <c r="B182" s="8" t="s">
        <v>797</v>
      </c>
      <c r="C182" s="18">
        <v>58518</v>
      </c>
      <c r="D182" s="1">
        <v>1935</v>
      </c>
      <c r="E182" s="8" t="s">
        <v>467</v>
      </c>
      <c r="F182" s="1" t="s">
        <v>325</v>
      </c>
      <c r="G182" s="1">
        <f t="shared" si="5"/>
        <v>84</v>
      </c>
      <c r="H182" s="8" t="s">
        <v>622</v>
      </c>
      <c r="I182" s="8" t="s">
        <v>479</v>
      </c>
      <c r="J182" s="8" t="s">
        <v>474</v>
      </c>
      <c r="K182" s="1"/>
      <c r="L182" s="1"/>
    </row>
    <row r="183" spans="1:13" x14ac:dyDescent="0.35">
      <c r="A183" s="1" t="s">
        <v>260</v>
      </c>
      <c r="B183" s="8" t="s">
        <v>793</v>
      </c>
      <c r="C183" s="18">
        <v>67449</v>
      </c>
      <c r="D183" s="1">
        <v>1987</v>
      </c>
      <c r="E183" s="8" t="s">
        <v>467</v>
      </c>
      <c r="F183" s="1" t="s">
        <v>12</v>
      </c>
      <c r="G183" s="1">
        <f t="shared" si="5"/>
        <v>32</v>
      </c>
      <c r="H183" s="8" t="s">
        <v>661</v>
      </c>
      <c r="I183" s="8" t="s">
        <v>479</v>
      </c>
      <c r="J183" s="8" t="s">
        <v>474</v>
      </c>
      <c r="K183" s="1"/>
      <c r="L183" s="1"/>
    </row>
    <row r="184" spans="1:13" x14ac:dyDescent="0.35">
      <c r="A184" s="1" t="s">
        <v>261</v>
      </c>
      <c r="B184" s="8" t="s">
        <v>787</v>
      </c>
      <c r="C184" s="18">
        <v>47120</v>
      </c>
      <c r="D184" s="1">
        <v>2010</v>
      </c>
      <c r="E184" s="8" t="s">
        <v>466</v>
      </c>
      <c r="F184" s="1" t="s">
        <v>1</v>
      </c>
      <c r="G184" s="1">
        <f t="shared" si="5"/>
        <v>9</v>
      </c>
      <c r="H184" s="8" t="s">
        <v>662</v>
      </c>
      <c r="I184" s="8" t="s">
        <v>479</v>
      </c>
      <c r="J184" s="8" t="s">
        <v>475</v>
      </c>
      <c r="K184" s="1"/>
      <c r="L184" s="1"/>
    </row>
    <row r="185" spans="1:13" x14ac:dyDescent="0.35">
      <c r="A185" s="1" t="s">
        <v>25</v>
      </c>
      <c r="B185" s="8" t="s">
        <v>789</v>
      </c>
      <c r="C185" s="18">
        <v>72167</v>
      </c>
      <c r="D185" s="1">
        <v>1910</v>
      </c>
      <c r="E185" s="1" t="s">
        <v>466</v>
      </c>
      <c r="F185" s="1" t="s">
        <v>26</v>
      </c>
      <c r="G185" s="1">
        <f t="shared" si="5"/>
        <v>109</v>
      </c>
      <c r="H185" s="8" t="s">
        <v>663</v>
      </c>
      <c r="I185" s="8" t="s">
        <v>479</v>
      </c>
      <c r="J185" s="8" t="s">
        <v>475</v>
      </c>
      <c r="K185" s="1"/>
      <c r="L185" s="1"/>
    </row>
    <row r="186" spans="1:13" x14ac:dyDescent="0.35">
      <c r="A186" s="1" t="s">
        <v>27</v>
      </c>
      <c r="B186" s="8" t="s">
        <v>789</v>
      </c>
      <c r="C186" s="18">
        <v>68765</v>
      </c>
      <c r="D186" s="1">
        <v>1910</v>
      </c>
      <c r="E186" s="1" t="s">
        <v>466</v>
      </c>
      <c r="F186" s="1" t="s">
        <v>26</v>
      </c>
      <c r="G186" s="1">
        <f t="shared" si="5"/>
        <v>109</v>
      </c>
      <c r="H186" s="8" t="s">
        <v>664</v>
      </c>
      <c r="I186" s="11" t="s">
        <v>479</v>
      </c>
      <c r="J186" s="11" t="s">
        <v>475</v>
      </c>
      <c r="K186" s="11"/>
      <c r="L186" s="11"/>
      <c r="M186" s="6"/>
    </row>
    <row r="187" spans="1:13" s="6" customFormat="1" x14ac:dyDescent="0.35">
      <c r="A187" s="11" t="s">
        <v>3</v>
      </c>
      <c r="B187" s="11" t="s">
        <v>792</v>
      </c>
      <c r="C187" s="18">
        <v>73963</v>
      </c>
      <c r="D187" s="11">
        <v>2001</v>
      </c>
      <c r="E187" s="11" t="s">
        <v>466</v>
      </c>
      <c r="F187" s="11" t="s">
        <v>4</v>
      </c>
      <c r="G187" s="1">
        <f t="shared" si="5"/>
        <v>18</v>
      </c>
      <c r="H187" s="11" t="s">
        <v>665</v>
      </c>
      <c r="I187" s="11" t="s">
        <v>479</v>
      </c>
      <c r="J187" s="11" t="s">
        <v>475</v>
      </c>
      <c r="K187" s="11"/>
      <c r="L187" s="11"/>
    </row>
    <row r="188" spans="1:13" x14ac:dyDescent="0.35">
      <c r="A188" s="1" t="s">
        <v>344</v>
      </c>
      <c r="B188" s="7" t="s">
        <v>797</v>
      </c>
      <c r="C188" s="18">
        <v>53362</v>
      </c>
      <c r="D188" s="1">
        <v>1987</v>
      </c>
      <c r="E188" s="8" t="s">
        <v>467</v>
      </c>
      <c r="F188" s="1" t="s">
        <v>12</v>
      </c>
      <c r="G188" s="1">
        <f t="shared" si="5"/>
        <v>32</v>
      </c>
      <c r="H188" s="7" t="s">
        <v>666</v>
      </c>
      <c r="I188" s="7" t="s">
        <v>479</v>
      </c>
      <c r="J188" s="7" t="s">
        <v>474</v>
      </c>
      <c r="K188" s="1"/>
      <c r="L188" s="1"/>
    </row>
    <row r="189" spans="1:13" x14ac:dyDescent="0.35">
      <c r="A189" s="1" t="s">
        <v>28</v>
      </c>
      <c r="B189" s="7" t="s">
        <v>797</v>
      </c>
      <c r="C189" s="18">
        <v>55459</v>
      </c>
      <c r="D189" s="1">
        <v>1964</v>
      </c>
      <c r="E189" s="1" t="s">
        <v>467</v>
      </c>
      <c r="F189" s="1" t="s">
        <v>12</v>
      </c>
      <c r="G189" s="1">
        <f t="shared" si="5"/>
        <v>55</v>
      </c>
      <c r="H189" s="7" t="s">
        <v>667</v>
      </c>
      <c r="I189" s="7" t="s">
        <v>479</v>
      </c>
      <c r="J189" s="7" t="s">
        <v>474</v>
      </c>
      <c r="K189" s="1"/>
      <c r="L189" s="1"/>
    </row>
    <row r="190" spans="1:13" x14ac:dyDescent="0.35">
      <c r="A190" t="s">
        <v>399</v>
      </c>
      <c r="B190" s="7" t="s">
        <v>796</v>
      </c>
      <c r="C190" s="18">
        <v>67603</v>
      </c>
      <c r="D190">
        <v>2015</v>
      </c>
      <c r="E190" s="8" t="s">
        <v>466</v>
      </c>
      <c r="F190" t="s">
        <v>1</v>
      </c>
      <c r="G190" s="1">
        <f t="shared" ref="G190:G224" si="6">2019-D190</f>
        <v>4</v>
      </c>
      <c r="H190" s="7" t="s">
        <v>668</v>
      </c>
      <c r="I190" s="7" t="s">
        <v>479</v>
      </c>
      <c r="J190" s="7" t="s">
        <v>475</v>
      </c>
    </row>
    <row r="191" spans="1:13" x14ac:dyDescent="0.35">
      <c r="A191" s="1" t="s">
        <v>380</v>
      </c>
      <c r="B191" s="7" t="s">
        <v>796</v>
      </c>
      <c r="C191" s="18">
        <v>73591</v>
      </c>
      <c r="D191" s="1">
        <v>1950</v>
      </c>
      <c r="E191" s="8" t="s">
        <v>466</v>
      </c>
      <c r="F191" s="1" t="s">
        <v>33</v>
      </c>
      <c r="G191" s="1">
        <f t="shared" si="6"/>
        <v>69</v>
      </c>
      <c r="H191" s="7" t="s">
        <v>669</v>
      </c>
      <c r="I191" s="7" t="s">
        <v>479</v>
      </c>
      <c r="J191" s="7" t="s">
        <v>475</v>
      </c>
      <c r="K191" s="1"/>
      <c r="L191" s="1"/>
    </row>
    <row r="192" spans="1:13" s="6" customFormat="1" x14ac:dyDescent="0.35">
      <c r="A192" s="11" t="s">
        <v>30</v>
      </c>
      <c r="B192" s="11" t="s">
        <v>797</v>
      </c>
      <c r="C192" s="18">
        <v>66050</v>
      </c>
      <c r="D192" s="11">
        <v>1906</v>
      </c>
      <c r="E192" s="11" t="s">
        <v>467</v>
      </c>
      <c r="F192" s="11" t="s">
        <v>31</v>
      </c>
      <c r="G192" s="1">
        <f t="shared" si="6"/>
        <v>113</v>
      </c>
      <c r="H192" s="11" t="s">
        <v>531</v>
      </c>
      <c r="I192" s="15" t="s">
        <v>479</v>
      </c>
      <c r="J192" s="15" t="s">
        <v>474</v>
      </c>
      <c r="K192" s="1"/>
      <c r="L192" s="1"/>
      <c r="M192"/>
    </row>
    <row r="193" spans="1:13" x14ac:dyDescent="0.35">
      <c r="A193" s="1" t="s">
        <v>32</v>
      </c>
      <c r="B193" s="7" t="s">
        <v>795</v>
      </c>
      <c r="C193" s="18">
        <v>86990</v>
      </c>
      <c r="D193" s="1">
        <v>1931</v>
      </c>
      <c r="E193" s="1" t="s">
        <v>466</v>
      </c>
      <c r="F193" s="1" t="s">
        <v>33</v>
      </c>
      <c r="G193" s="1">
        <f t="shared" si="6"/>
        <v>88</v>
      </c>
      <c r="H193" s="7" t="s">
        <v>670</v>
      </c>
      <c r="I193" s="7" t="s">
        <v>479</v>
      </c>
      <c r="J193" s="7" t="s">
        <v>475</v>
      </c>
      <c r="K193" s="1"/>
      <c r="L193" s="1"/>
    </row>
    <row r="194" spans="1:13" x14ac:dyDescent="0.35">
      <c r="A194" s="1" t="s">
        <v>34</v>
      </c>
      <c r="B194" s="7" t="s">
        <v>795</v>
      </c>
      <c r="C194" s="18">
        <v>83223</v>
      </c>
      <c r="D194" s="1">
        <v>1987</v>
      </c>
      <c r="E194" s="1" t="s">
        <v>466</v>
      </c>
      <c r="F194" s="1" t="s">
        <v>33</v>
      </c>
      <c r="G194" s="1">
        <f t="shared" si="6"/>
        <v>32</v>
      </c>
      <c r="H194" s="7" t="s">
        <v>671</v>
      </c>
      <c r="I194" s="7" t="s">
        <v>479</v>
      </c>
      <c r="J194" s="7" t="s">
        <v>475</v>
      </c>
      <c r="K194" s="1"/>
      <c r="L194" s="1"/>
    </row>
    <row r="195" spans="1:13" x14ac:dyDescent="0.35">
      <c r="A195" s="1" t="s">
        <v>341</v>
      </c>
      <c r="B195" s="7" t="s">
        <v>789</v>
      </c>
      <c r="C195" s="18">
        <v>76152</v>
      </c>
      <c r="D195" s="1">
        <v>1892</v>
      </c>
      <c r="E195" s="8" t="s">
        <v>466</v>
      </c>
      <c r="F195" s="1" t="s">
        <v>342</v>
      </c>
      <c r="G195" s="1">
        <f t="shared" si="6"/>
        <v>127</v>
      </c>
      <c r="H195" s="7" t="s">
        <v>672</v>
      </c>
      <c r="I195" s="7" t="s">
        <v>479</v>
      </c>
      <c r="J195" s="7" t="s">
        <v>475</v>
      </c>
      <c r="K195" s="1"/>
      <c r="L195" s="1"/>
    </row>
    <row r="196" spans="1:13" x14ac:dyDescent="0.35">
      <c r="A196" s="1" t="s">
        <v>35</v>
      </c>
      <c r="B196" s="7" t="s">
        <v>795</v>
      </c>
      <c r="C196" s="18">
        <v>74535</v>
      </c>
      <c r="D196" s="1">
        <v>1974</v>
      </c>
      <c r="E196" s="1" t="s">
        <v>466</v>
      </c>
      <c r="F196" s="1" t="s">
        <v>36</v>
      </c>
      <c r="G196" s="1">
        <f t="shared" si="6"/>
        <v>45</v>
      </c>
      <c r="H196" s="7" t="s">
        <v>673</v>
      </c>
      <c r="I196" s="7" t="s">
        <v>479</v>
      </c>
      <c r="J196" s="7" t="s">
        <v>475</v>
      </c>
      <c r="K196" s="1"/>
      <c r="L196" s="1"/>
    </row>
    <row r="197" spans="1:13" x14ac:dyDescent="0.35">
      <c r="A197" s="1" t="s">
        <v>37</v>
      </c>
      <c r="B197" s="7" t="s">
        <v>790</v>
      </c>
      <c r="C197" s="18">
        <v>67729</v>
      </c>
      <c r="D197" s="1">
        <v>1910</v>
      </c>
      <c r="E197" s="1" t="s">
        <v>466</v>
      </c>
      <c r="F197" s="1" t="s">
        <v>33</v>
      </c>
      <c r="G197" s="1">
        <f t="shared" si="6"/>
        <v>109</v>
      </c>
      <c r="H197" s="7" t="s">
        <v>674</v>
      </c>
      <c r="I197" s="7" t="s">
        <v>479</v>
      </c>
      <c r="J197" s="7" t="s">
        <v>475</v>
      </c>
      <c r="K197" s="1"/>
      <c r="L197" s="1"/>
    </row>
    <row r="198" spans="1:13" s="6" customFormat="1" x14ac:dyDescent="0.35">
      <c r="A198" s="11" t="s">
        <v>38</v>
      </c>
      <c r="B198" s="11" t="s">
        <v>790</v>
      </c>
      <c r="C198" s="18">
        <v>80427</v>
      </c>
      <c r="D198" s="11">
        <v>1906</v>
      </c>
      <c r="E198" s="11" t="s">
        <v>466</v>
      </c>
      <c r="F198" s="11" t="s">
        <v>39</v>
      </c>
      <c r="G198" s="1">
        <f t="shared" si="6"/>
        <v>113</v>
      </c>
      <c r="H198" s="11" t="s">
        <v>675</v>
      </c>
      <c r="I198" s="15" t="s">
        <v>479</v>
      </c>
      <c r="J198" s="15" t="s">
        <v>475</v>
      </c>
      <c r="K198" s="1"/>
      <c r="L198" s="1"/>
      <c r="M198"/>
    </row>
    <row r="199" spans="1:13" x14ac:dyDescent="0.35">
      <c r="A199" s="1" t="s">
        <v>40</v>
      </c>
      <c r="B199" s="7" t="s">
        <v>796</v>
      </c>
      <c r="C199" s="18">
        <v>78600</v>
      </c>
      <c r="D199" s="1">
        <v>1950</v>
      </c>
      <c r="E199" s="1" t="s">
        <v>466</v>
      </c>
      <c r="F199" s="1" t="s">
        <v>4</v>
      </c>
      <c r="G199" s="1">
        <f t="shared" si="6"/>
        <v>69</v>
      </c>
      <c r="H199" s="7" t="s">
        <v>676</v>
      </c>
      <c r="I199" s="7" t="s">
        <v>479</v>
      </c>
      <c r="J199" s="7" t="s">
        <v>475</v>
      </c>
      <c r="K199" s="1"/>
      <c r="L199" s="1"/>
    </row>
    <row r="200" spans="1:13" x14ac:dyDescent="0.35">
      <c r="A200" s="1" t="s">
        <v>41</v>
      </c>
      <c r="B200" s="7" t="s">
        <v>789</v>
      </c>
      <c r="C200" s="18">
        <v>71261</v>
      </c>
      <c r="D200" s="1">
        <v>1868</v>
      </c>
      <c r="E200" s="1" t="s">
        <v>466</v>
      </c>
      <c r="F200" s="1" t="s">
        <v>42</v>
      </c>
      <c r="G200" s="1">
        <f t="shared" si="6"/>
        <v>151</v>
      </c>
      <c r="H200" s="7" t="s">
        <v>561</v>
      </c>
      <c r="I200" s="7" t="s">
        <v>479</v>
      </c>
      <c r="J200" s="7" t="s">
        <v>475</v>
      </c>
      <c r="K200" s="1"/>
      <c r="L200" s="1"/>
    </row>
    <row r="201" spans="1:13" x14ac:dyDescent="0.35">
      <c r="A201" s="1" t="s">
        <v>43</v>
      </c>
      <c r="B201" s="7" t="s">
        <v>797</v>
      </c>
      <c r="C201" s="18">
        <v>76873</v>
      </c>
      <c r="D201" s="1">
        <v>1945</v>
      </c>
      <c r="E201" s="1" t="s">
        <v>467</v>
      </c>
      <c r="F201" s="1" t="s">
        <v>44</v>
      </c>
      <c r="G201" s="1">
        <f t="shared" si="6"/>
        <v>74</v>
      </c>
      <c r="H201" s="7" t="s">
        <v>677</v>
      </c>
      <c r="I201" s="7" t="s">
        <v>479</v>
      </c>
      <c r="J201" s="7" t="s">
        <v>474</v>
      </c>
      <c r="K201" s="1"/>
      <c r="L201" s="1"/>
    </row>
    <row r="202" spans="1:13" x14ac:dyDescent="0.35">
      <c r="A202" s="1" t="s">
        <v>381</v>
      </c>
      <c r="B202" s="7" t="s">
        <v>790</v>
      </c>
      <c r="C202" s="18">
        <v>68909</v>
      </c>
      <c r="D202" s="1">
        <v>2010</v>
      </c>
      <c r="E202" s="8" t="s">
        <v>466</v>
      </c>
      <c r="F202" s="1" t="s">
        <v>4</v>
      </c>
      <c r="G202" s="1">
        <f t="shared" si="6"/>
        <v>9</v>
      </c>
      <c r="H202" s="7" t="s">
        <v>678</v>
      </c>
      <c r="I202" s="8" t="s">
        <v>479</v>
      </c>
      <c r="J202" s="8" t="s">
        <v>475</v>
      </c>
      <c r="K202" s="8"/>
      <c r="L202" s="8"/>
    </row>
    <row r="203" spans="1:13" x14ac:dyDescent="0.35">
      <c r="A203" s="8" t="s">
        <v>45</v>
      </c>
      <c r="B203" s="8" t="s">
        <v>795</v>
      </c>
      <c r="C203" s="18">
        <v>91121</v>
      </c>
      <c r="D203" s="8">
        <v>1931</v>
      </c>
      <c r="E203" s="8" t="s">
        <v>466</v>
      </c>
      <c r="F203" s="8" t="s">
        <v>442</v>
      </c>
      <c r="G203" s="1">
        <f t="shared" si="6"/>
        <v>88</v>
      </c>
      <c r="H203" s="8" t="s">
        <v>679</v>
      </c>
      <c r="I203" s="8" t="s">
        <v>479</v>
      </c>
      <c r="J203" s="8" t="s">
        <v>475</v>
      </c>
      <c r="K203" s="1"/>
      <c r="L203" s="1"/>
    </row>
    <row r="204" spans="1:13" x14ac:dyDescent="0.35">
      <c r="A204" s="8" t="s">
        <v>382</v>
      </c>
      <c r="B204" s="8" t="s">
        <v>789</v>
      </c>
      <c r="C204" s="18">
        <v>80165</v>
      </c>
      <c r="D204" s="8">
        <v>1983</v>
      </c>
      <c r="E204" s="8" t="s">
        <v>466</v>
      </c>
      <c r="F204" s="8" t="s">
        <v>454</v>
      </c>
      <c r="G204" s="9">
        <f t="shared" si="6"/>
        <v>36</v>
      </c>
      <c r="H204" s="8" t="s">
        <v>680</v>
      </c>
      <c r="I204" s="8" t="s">
        <v>479</v>
      </c>
      <c r="J204" s="8" t="s">
        <v>475</v>
      </c>
      <c r="K204" s="1"/>
      <c r="L204" s="1"/>
    </row>
    <row r="205" spans="1:13" x14ac:dyDescent="0.35">
      <c r="A205" s="1" t="s">
        <v>46</v>
      </c>
      <c r="B205" s="8" t="s">
        <v>792</v>
      </c>
      <c r="C205" s="18">
        <v>77909</v>
      </c>
      <c r="D205" s="1">
        <v>2010</v>
      </c>
      <c r="E205" s="8" t="s">
        <v>466</v>
      </c>
      <c r="F205" s="1" t="s">
        <v>4</v>
      </c>
      <c r="G205" s="1">
        <f t="shared" si="6"/>
        <v>9</v>
      </c>
      <c r="H205" s="8" t="s">
        <v>681</v>
      </c>
      <c r="I205" s="8" t="s">
        <v>479</v>
      </c>
      <c r="J205" s="8" t="s">
        <v>475</v>
      </c>
      <c r="K205" s="1"/>
      <c r="L205" s="1"/>
    </row>
    <row r="206" spans="1:13" x14ac:dyDescent="0.35">
      <c r="A206" s="5" t="s">
        <v>415</v>
      </c>
      <c r="B206" s="5" t="s">
        <v>795</v>
      </c>
      <c r="C206" s="18">
        <v>70507</v>
      </c>
      <c r="D206" s="4">
        <v>2001</v>
      </c>
      <c r="E206" s="14" t="s">
        <v>466</v>
      </c>
      <c r="F206" s="5" t="s">
        <v>4</v>
      </c>
      <c r="G206" s="1">
        <f t="shared" si="6"/>
        <v>18</v>
      </c>
      <c r="H206" s="8" t="s">
        <v>682</v>
      </c>
      <c r="I206" s="8" t="s">
        <v>479</v>
      </c>
      <c r="J206" s="8" t="s">
        <v>475</v>
      </c>
      <c r="K206" s="1"/>
      <c r="L206" s="1"/>
    </row>
    <row r="207" spans="1:13" x14ac:dyDescent="0.35">
      <c r="A207" s="1" t="s">
        <v>47</v>
      </c>
      <c r="B207" s="8" t="s">
        <v>796</v>
      </c>
      <c r="C207" s="18">
        <v>69978</v>
      </c>
      <c r="D207" s="1">
        <v>1924</v>
      </c>
      <c r="E207" s="8" t="s">
        <v>466</v>
      </c>
      <c r="F207" s="1" t="s">
        <v>48</v>
      </c>
      <c r="G207" s="1">
        <f t="shared" si="6"/>
        <v>95</v>
      </c>
      <c r="H207" s="8" t="s">
        <v>683</v>
      </c>
      <c r="I207" s="8" t="s">
        <v>479</v>
      </c>
      <c r="J207" s="8" t="s">
        <v>475</v>
      </c>
      <c r="K207" s="1"/>
      <c r="L207" s="1"/>
    </row>
    <row r="208" spans="1:13" x14ac:dyDescent="0.35">
      <c r="A208" s="5" t="s">
        <v>426</v>
      </c>
      <c r="B208" s="5" t="s">
        <v>795</v>
      </c>
      <c r="C208" s="18">
        <v>68713</v>
      </c>
      <c r="D208" s="4">
        <v>2015</v>
      </c>
      <c r="E208" s="14" t="s">
        <v>467</v>
      </c>
      <c r="F208" s="5" t="s">
        <v>2</v>
      </c>
      <c r="G208" s="1">
        <f t="shared" si="6"/>
        <v>4</v>
      </c>
      <c r="H208" s="8" t="s">
        <v>684</v>
      </c>
      <c r="I208" s="8" t="s">
        <v>479</v>
      </c>
      <c r="J208" s="8" t="s">
        <v>474</v>
      </c>
      <c r="K208" s="1"/>
      <c r="L208" s="1"/>
    </row>
    <row r="209" spans="1:13" x14ac:dyDescent="0.35">
      <c r="A209" s="1" t="s">
        <v>49</v>
      </c>
      <c r="B209" s="8" t="s">
        <v>792</v>
      </c>
      <c r="C209" s="18">
        <v>58930</v>
      </c>
      <c r="D209" s="1">
        <v>1992</v>
      </c>
      <c r="E209" s="8" t="s">
        <v>467</v>
      </c>
      <c r="F209" s="1" t="s">
        <v>12</v>
      </c>
      <c r="G209" s="1">
        <f t="shared" si="6"/>
        <v>27</v>
      </c>
      <c r="H209" s="8" t="s">
        <v>685</v>
      </c>
      <c r="I209" s="8" t="s">
        <v>479</v>
      </c>
      <c r="J209" s="8" t="s">
        <v>474</v>
      </c>
      <c r="K209" s="1"/>
      <c r="L209" s="1"/>
    </row>
    <row r="210" spans="1:13" x14ac:dyDescent="0.35">
      <c r="A210" s="1" t="s">
        <v>50</v>
      </c>
      <c r="B210" s="8" t="s">
        <v>792</v>
      </c>
      <c r="C210" s="18">
        <v>65727</v>
      </c>
      <c r="D210" s="1">
        <v>1987</v>
      </c>
      <c r="E210" s="8" t="s">
        <v>467</v>
      </c>
      <c r="F210" s="1" t="s">
        <v>12</v>
      </c>
      <c r="G210" s="1">
        <f t="shared" si="6"/>
        <v>32</v>
      </c>
      <c r="H210" s="8" t="s">
        <v>686</v>
      </c>
      <c r="I210" s="11" t="s">
        <v>479</v>
      </c>
      <c r="J210" s="11" t="s">
        <v>474</v>
      </c>
      <c r="K210" s="11"/>
      <c r="L210" s="11"/>
      <c r="M210" s="6"/>
    </row>
    <row r="211" spans="1:13" s="6" customFormat="1" x14ac:dyDescent="0.35">
      <c r="A211" s="11" t="s">
        <v>8</v>
      </c>
      <c r="B211" s="11" t="s">
        <v>792</v>
      </c>
      <c r="C211" s="18">
        <v>67583</v>
      </c>
      <c r="D211" s="11">
        <v>1992</v>
      </c>
      <c r="E211" s="11" t="s">
        <v>467</v>
      </c>
      <c r="F211" s="11" t="s">
        <v>9</v>
      </c>
      <c r="G211" s="1">
        <f t="shared" si="6"/>
        <v>27</v>
      </c>
      <c r="H211" s="11" t="s">
        <v>687</v>
      </c>
      <c r="I211" s="15" t="s">
        <v>479</v>
      </c>
      <c r="J211" s="15" t="s">
        <v>474</v>
      </c>
      <c r="K211" s="1"/>
      <c r="L211" s="1"/>
      <c r="M211"/>
    </row>
    <row r="212" spans="1:13" x14ac:dyDescent="0.35">
      <c r="A212" s="1" t="s">
        <v>51</v>
      </c>
      <c r="B212" s="7" t="s">
        <v>790</v>
      </c>
      <c r="C212" s="18">
        <v>68404</v>
      </c>
      <c r="D212" s="1">
        <v>2010</v>
      </c>
      <c r="E212" s="8" t="s">
        <v>466</v>
      </c>
      <c r="F212" s="1" t="s">
        <v>4</v>
      </c>
      <c r="G212" s="1">
        <f t="shared" si="6"/>
        <v>9</v>
      </c>
      <c r="H212" s="7" t="s">
        <v>688</v>
      </c>
      <c r="I212" s="7" t="s">
        <v>479</v>
      </c>
      <c r="J212" s="7" t="s">
        <v>475</v>
      </c>
      <c r="K212" s="1"/>
      <c r="L212" s="1"/>
    </row>
    <row r="213" spans="1:13" x14ac:dyDescent="0.35">
      <c r="A213" s="1" t="s">
        <v>334</v>
      </c>
      <c r="B213" s="7" t="s">
        <v>787</v>
      </c>
      <c r="C213" s="18">
        <v>55938</v>
      </c>
      <c r="D213" s="1">
        <v>1918</v>
      </c>
      <c r="E213" s="8" t="s">
        <v>467</v>
      </c>
      <c r="F213" s="1" t="s">
        <v>29</v>
      </c>
      <c r="G213" s="1">
        <f t="shared" si="6"/>
        <v>101</v>
      </c>
      <c r="H213" s="7" t="s">
        <v>689</v>
      </c>
      <c r="I213" s="7" t="s">
        <v>479</v>
      </c>
      <c r="J213" s="7" t="s">
        <v>474</v>
      </c>
      <c r="K213" s="1"/>
      <c r="L213" s="1"/>
    </row>
    <row r="214" spans="1:13" x14ac:dyDescent="0.35">
      <c r="A214" s="1" t="s">
        <v>52</v>
      </c>
      <c r="B214" s="7" t="s">
        <v>793</v>
      </c>
      <c r="C214" s="18">
        <v>64598</v>
      </c>
      <c r="D214" s="1">
        <v>1950</v>
      </c>
      <c r="E214" s="8" t="s">
        <v>466</v>
      </c>
      <c r="F214" s="1" t="s">
        <v>53</v>
      </c>
      <c r="G214" s="1">
        <f t="shared" si="6"/>
        <v>69</v>
      </c>
      <c r="H214" s="7" t="s">
        <v>690</v>
      </c>
      <c r="I214" s="7" t="s">
        <v>479</v>
      </c>
      <c r="J214" s="7" t="s">
        <v>475</v>
      </c>
      <c r="K214" s="1"/>
      <c r="L214" s="1"/>
    </row>
    <row r="215" spans="1:13" x14ac:dyDescent="0.35">
      <c r="A215" s="1" t="s">
        <v>354</v>
      </c>
      <c r="B215" s="7" t="s">
        <v>791</v>
      </c>
      <c r="C215" s="18">
        <v>71072</v>
      </c>
      <c r="D215" s="1">
        <v>1970</v>
      </c>
      <c r="E215" s="8" t="s">
        <v>467</v>
      </c>
      <c r="F215" s="1" t="s">
        <v>355</v>
      </c>
      <c r="G215" s="1">
        <f t="shared" si="6"/>
        <v>49</v>
      </c>
      <c r="H215" s="7" t="s">
        <v>691</v>
      </c>
      <c r="I215" s="7" t="s">
        <v>479</v>
      </c>
      <c r="J215" s="7" t="s">
        <v>474</v>
      </c>
      <c r="K215" s="1"/>
      <c r="L215" s="1"/>
    </row>
    <row r="216" spans="1:13" x14ac:dyDescent="0.35">
      <c r="A216" s="1" t="s">
        <v>54</v>
      </c>
      <c r="B216" s="7" t="s">
        <v>793</v>
      </c>
      <c r="C216" s="18">
        <v>67928</v>
      </c>
      <c r="D216" s="1">
        <v>1970</v>
      </c>
      <c r="E216" s="8" t="s">
        <v>466</v>
      </c>
      <c r="F216" s="1" t="s">
        <v>33</v>
      </c>
      <c r="G216" s="1">
        <f t="shared" si="6"/>
        <v>49</v>
      </c>
      <c r="H216" s="7" t="s">
        <v>692</v>
      </c>
      <c r="I216" s="7" t="s">
        <v>479</v>
      </c>
      <c r="J216" s="7" t="s">
        <v>475</v>
      </c>
      <c r="K216" s="1"/>
      <c r="L216" s="1"/>
    </row>
    <row r="217" spans="1:13" x14ac:dyDescent="0.35">
      <c r="A217" s="1" t="s">
        <v>55</v>
      </c>
      <c r="B217" s="7" t="s">
        <v>789</v>
      </c>
      <c r="C217" s="18">
        <v>71040</v>
      </c>
      <c r="D217" s="1">
        <v>1987</v>
      </c>
      <c r="E217" s="8" t="s">
        <v>467</v>
      </c>
      <c r="F217" s="1" t="s">
        <v>12</v>
      </c>
      <c r="G217" s="1">
        <f t="shared" si="6"/>
        <v>32</v>
      </c>
      <c r="H217" s="7" t="s">
        <v>693</v>
      </c>
      <c r="I217" s="7" t="s">
        <v>479</v>
      </c>
      <c r="J217" s="7" t="s">
        <v>474</v>
      </c>
      <c r="K217" s="1"/>
      <c r="L217" s="1"/>
    </row>
    <row r="218" spans="1:13" x14ac:dyDescent="0.35">
      <c r="A218" s="1" t="s">
        <v>347</v>
      </c>
      <c r="B218" s="7" t="s">
        <v>791</v>
      </c>
      <c r="C218" s="18">
        <v>65471</v>
      </c>
      <c r="D218" s="1">
        <v>1923</v>
      </c>
      <c r="E218" s="8" t="s">
        <v>466</v>
      </c>
      <c r="F218" s="1" t="s">
        <v>348</v>
      </c>
      <c r="G218" s="1">
        <f t="shared" si="6"/>
        <v>96</v>
      </c>
      <c r="H218" s="7" t="s">
        <v>694</v>
      </c>
      <c r="I218" s="7" t="s">
        <v>479</v>
      </c>
      <c r="J218" s="7" t="s">
        <v>475</v>
      </c>
      <c r="K218" s="1"/>
      <c r="L218" s="1"/>
    </row>
    <row r="219" spans="1:13" x14ac:dyDescent="0.35">
      <c r="A219" s="1" t="s">
        <v>383</v>
      </c>
      <c r="B219" s="7" t="s">
        <v>796</v>
      </c>
      <c r="C219" s="18">
        <v>68057</v>
      </c>
      <c r="D219" s="1">
        <v>2015</v>
      </c>
      <c r="E219" s="8" t="s">
        <v>466</v>
      </c>
      <c r="F219" s="1" t="s">
        <v>4</v>
      </c>
      <c r="G219" s="1">
        <f t="shared" si="6"/>
        <v>4</v>
      </c>
      <c r="H219" s="7" t="s">
        <v>695</v>
      </c>
      <c r="I219" s="7" t="s">
        <v>479</v>
      </c>
      <c r="J219" s="7" t="s">
        <v>475</v>
      </c>
      <c r="K219" s="1"/>
      <c r="L219" s="1"/>
    </row>
    <row r="220" spans="1:13" x14ac:dyDescent="0.35">
      <c r="A220" s="1" t="s">
        <v>57</v>
      </c>
      <c r="B220" s="7" t="s">
        <v>796</v>
      </c>
      <c r="C220" s="18">
        <v>72432</v>
      </c>
      <c r="D220" s="1">
        <v>1931</v>
      </c>
      <c r="E220" s="8" t="s">
        <v>466</v>
      </c>
      <c r="F220" s="1" t="s">
        <v>58</v>
      </c>
      <c r="G220" s="1">
        <f t="shared" si="6"/>
        <v>88</v>
      </c>
      <c r="H220" s="7" t="s">
        <v>696</v>
      </c>
      <c r="I220" s="7" t="s">
        <v>479</v>
      </c>
      <c r="J220" s="7" t="s">
        <v>475</v>
      </c>
      <c r="K220" s="1"/>
      <c r="L220" s="1"/>
    </row>
    <row r="221" spans="1:13" x14ac:dyDescent="0.35">
      <c r="A221" s="1" t="s">
        <v>59</v>
      </c>
      <c r="B221" s="7" t="s">
        <v>793</v>
      </c>
      <c r="C221" s="18">
        <v>84355</v>
      </c>
      <c r="D221" s="1">
        <v>1935</v>
      </c>
      <c r="E221" s="8" t="s">
        <v>467</v>
      </c>
      <c r="F221" s="1" t="s">
        <v>60</v>
      </c>
      <c r="G221" s="1">
        <f t="shared" si="6"/>
        <v>84</v>
      </c>
      <c r="H221" s="7" t="s">
        <v>697</v>
      </c>
      <c r="I221" s="7" t="s">
        <v>479</v>
      </c>
      <c r="J221" s="7" t="s">
        <v>474</v>
      </c>
      <c r="K221" s="1"/>
      <c r="L221" s="1"/>
    </row>
    <row r="222" spans="1:13" x14ac:dyDescent="0.35">
      <c r="A222" s="5" t="s">
        <v>434</v>
      </c>
      <c r="B222" s="5" t="s">
        <v>789</v>
      </c>
      <c r="C222" s="18">
        <v>70108</v>
      </c>
      <c r="D222" s="4">
        <v>2010</v>
      </c>
      <c r="E222" s="14" t="s">
        <v>466</v>
      </c>
      <c r="F222" s="5" t="s">
        <v>4</v>
      </c>
      <c r="G222" s="1">
        <f t="shared" si="6"/>
        <v>9</v>
      </c>
      <c r="H222" s="7" t="s">
        <v>698</v>
      </c>
      <c r="I222" s="7" t="s">
        <v>479</v>
      </c>
      <c r="J222" s="7" t="s">
        <v>475</v>
      </c>
      <c r="K222" s="1"/>
      <c r="L222" s="1"/>
    </row>
    <row r="223" spans="1:13" x14ac:dyDescent="0.35">
      <c r="A223" s="1" t="s">
        <v>61</v>
      </c>
      <c r="B223" s="7" t="s">
        <v>791</v>
      </c>
      <c r="C223" s="18">
        <v>55512</v>
      </c>
      <c r="D223" s="1">
        <v>1974</v>
      </c>
      <c r="E223" s="8" t="s">
        <v>467</v>
      </c>
      <c r="F223" s="1" t="s">
        <v>62</v>
      </c>
      <c r="G223" s="1">
        <f t="shared" si="6"/>
        <v>45</v>
      </c>
      <c r="H223" s="7" t="s">
        <v>699</v>
      </c>
      <c r="I223" s="7" t="s">
        <v>479</v>
      </c>
      <c r="J223" s="7" t="s">
        <v>474</v>
      </c>
      <c r="K223" s="1"/>
      <c r="L223" s="1"/>
    </row>
    <row r="224" spans="1:13" x14ac:dyDescent="0.35">
      <c r="A224" s="1" t="s">
        <v>63</v>
      </c>
      <c r="B224" s="7" t="s">
        <v>795</v>
      </c>
      <c r="C224" s="18">
        <v>77977</v>
      </c>
      <c r="D224" s="1">
        <v>1955</v>
      </c>
      <c r="E224" s="8" t="s">
        <v>466</v>
      </c>
      <c r="F224" s="1" t="s">
        <v>64</v>
      </c>
      <c r="G224" s="1">
        <f t="shared" si="6"/>
        <v>64</v>
      </c>
      <c r="H224" s="7" t="s">
        <v>700</v>
      </c>
      <c r="I224" s="7" t="s">
        <v>479</v>
      </c>
      <c r="J224" s="7" t="s">
        <v>475</v>
      </c>
      <c r="K224" s="1"/>
      <c r="L224" s="1"/>
    </row>
    <row r="225" spans="1:13" x14ac:dyDescent="0.35">
      <c r="A225" s="1" t="s">
        <v>65</v>
      </c>
      <c r="B225" s="7" t="s">
        <v>790</v>
      </c>
      <c r="C225" s="18">
        <v>62863</v>
      </c>
      <c r="D225" s="1">
        <v>2010</v>
      </c>
      <c r="E225" s="8" t="s">
        <v>466</v>
      </c>
      <c r="F225" s="1" t="s">
        <v>4</v>
      </c>
      <c r="G225" s="1">
        <f t="shared" ref="G225:G262" si="7">2019-D225</f>
        <v>9</v>
      </c>
      <c r="H225" s="7" t="s">
        <v>701</v>
      </c>
      <c r="I225" s="7" t="s">
        <v>479</v>
      </c>
      <c r="J225" s="7" t="s">
        <v>475</v>
      </c>
      <c r="K225" s="1"/>
      <c r="L225" s="1"/>
    </row>
    <row r="226" spans="1:13" x14ac:dyDescent="0.35">
      <c r="A226" s="1" t="s">
        <v>66</v>
      </c>
      <c r="B226" s="7" t="s">
        <v>789</v>
      </c>
      <c r="C226" s="18">
        <v>72322</v>
      </c>
      <c r="D226" s="1">
        <v>1910</v>
      </c>
      <c r="E226" s="8" t="s">
        <v>466</v>
      </c>
      <c r="F226" s="1" t="s">
        <v>33</v>
      </c>
      <c r="G226" s="1">
        <f t="shared" si="7"/>
        <v>109</v>
      </c>
      <c r="H226" s="7" t="s">
        <v>702</v>
      </c>
      <c r="I226" s="7" t="s">
        <v>479</v>
      </c>
      <c r="J226" s="7" t="s">
        <v>475</v>
      </c>
      <c r="K226" s="1"/>
      <c r="L226" s="1"/>
    </row>
    <row r="227" spans="1:13" x14ac:dyDescent="0.35">
      <c r="A227" s="1" t="s">
        <v>67</v>
      </c>
      <c r="B227" s="7" t="s">
        <v>791</v>
      </c>
      <c r="C227" s="18">
        <v>75883</v>
      </c>
      <c r="D227" s="1">
        <v>1992</v>
      </c>
      <c r="E227" s="8" t="s">
        <v>466</v>
      </c>
      <c r="F227" s="1" t="s">
        <v>1</v>
      </c>
      <c r="G227" s="1">
        <f t="shared" si="7"/>
        <v>27</v>
      </c>
      <c r="H227" s="7" t="s">
        <v>703</v>
      </c>
      <c r="I227" s="7" t="s">
        <v>479</v>
      </c>
      <c r="J227" s="7" t="s">
        <v>475</v>
      </c>
      <c r="K227" s="1"/>
      <c r="L227" s="1"/>
    </row>
    <row r="228" spans="1:13" x14ac:dyDescent="0.35">
      <c r="A228" s="1" t="s">
        <v>384</v>
      </c>
      <c r="B228" s="7" t="s">
        <v>794</v>
      </c>
      <c r="C228" s="18">
        <v>80399</v>
      </c>
      <c r="D228" s="1">
        <v>1910</v>
      </c>
      <c r="E228" s="8" t="s">
        <v>466</v>
      </c>
      <c r="F228" s="1" t="s">
        <v>33</v>
      </c>
      <c r="G228" s="1">
        <f t="shared" si="7"/>
        <v>109</v>
      </c>
      <c r="H228" s="7" t="s">
        <v>704</v>
      </c>
      <c r="I228" s="7" t="s">
        <v>479</v>
      </c>
      <c r="J228" s="7" t="s">
        <v>475</v>
      </c>
      <c r="K228" s="1"/>
      <c r="L228" s="1"/>
    </row>
    <row r="229" spans="1:13" x14ac:dyDescent="0.35">
      <c r="A229" s="1" t="s">
        <v>409</v>
      </c>
      <c r="B229" s="7" t="s">
        <v>789</v>
      </c>
      <c r="C229" s="18">
        <v>80271</v>
      </c>
      <c r="D229" s="1">
        <v>2010</v>
      </c>
      <c r="E229" s="8" t="s">
        <v>466</v>
      </c>
      <c r="F229" s="1" t="s">
        <v>439</v>
      </c>
      <c r="G229" s="1">
        <f t="shared" si="7"/>
        <v>9</v>
      </c>
      <c r="H229" s="7" t="s">
        <v>542</v>
      </c>
      <c r="I229" s="7" t="s">
        <v>479</v>
      </c>
      <c r="J229" s="7" t="s">
        <v>475</v>
      </c>
      <c r="K229" s="1"/>
      <c r="L229" s="1"/>
    </row>
    <row r="230" spans="1:13" x14ac:dyDescent="0.35">
      <c r="A230" s="1" t="s">
        <v>68</v>
      </c>
      <c r="B230" s="7" t="s">
        <v>795</v>
      </c>
      <c r="C230" s="18">
        <v>72568</v>
      </c>
      <c r="D230" s="1">
        <v>1910</v>
      </c>
      <c r="E230" s="8" t="s">
        <v>466</v>
      </c>
      <c r="F230" s="1" t="s">
        <v>69</v>
      </c>
      <c r="G230" s="1">
        <f t="shared" si="7"/>
        <v>109</v>
      </c>
      <c r="H230" s="7" t="s">
        <v>705</v>
      </c>
      <c r="I230" s="7" t="s">
        <v>479</v>
      </c>
      <c r="J230" s="7" t="s">
        <v>475</v>
      </c>
      <c r="K230" s="1"/>
      <c r="L230" s="1"/>
    </row>
    <row r="231" spans="1:13" x14ac:dyDescent="0.35">
      <c r="A231" s="5" t="s">
        <v>431</v>
      </c>
      <c r="B231" s="5" t="s">
        <v>793</v>
      </c>
      <c r="C231" s="18">
        <v>72046</v>
      </c>
      <c r="D231" s="4">
        <v>2001</v>
      </c>
      <c r="E231" s="14" t="s">
        <v>466</v>
      </c>
      <c r="F231" s="5" t="s">
        <v>4</v>
      </c>
      <c r="G231" s="1">
        <f t="shared" si="7"/>
        <v>18</v>
      </c>
      <c r="H231" s="7" t="s">
        <v>706</v>
      </c>
      <c r="I231" s="7" t="s">
        <v>479</v>
      </c>
      <c r="J231" s="7" t="s">
        <v>475</v>
      </c>
      <c r="K231" s="1"/>
      <c r="L231" s="1"/>
    </row>
    <row r="232" spans="1:13" s="6" customFormat="1" x14ac:dyDescent="0.35">
      <c r="A232" s="11" t="s">
        <v>70</v>
      </c>
      <c r="B232" s="11" t="s">
        <v>790</v>
      </c>
      <c r="C232" s="18">
        <v>70390</v>
      </c>
      <c r="D232" s="11">
        <v>2005</v>
      </c>
      <c r="E232" s="12" t="s">
        <v>466</v>
      </c>
      <c r="F232" s="11" t="s">
        <v>71</v>
      </c>
      <c r="G232" s="1">
        <f t="shared" si="7"/>
        <v>14</v>
      </c>
      <c r="H232" s="11" t="s">
        <v>707</v>
      </c>
      <c r="I232" s="15" t="s">
        <v>479</v>
      </c>
      <c r="J232" s="15" t="s">
        <v>475</v>
      </c>
      <c r="K232" s="1"/>
      <c r="L232" s="1"/>
      <c r="M232"/>
    </row>
    <row r="233" spans="1:13" x14ac:dyDescent="0.35">
      <c r="A233" s="1" t="s">
        <v>72</v>
      </c>
      <c r="B233" s="7" t="s">
        <v>793</v>
      </c>
      <c r="C233" s="18">
        <v>71356</v>
      </c>
      <c r="D233" s="1">
        <v>1950</v>
      </c>
      <c r="E233" s="8" t="s">
        <v>466</v>
      </c>
      <c r="F233" s="1" t="s">
        <v>73</v>
      </c>
      <c r="G233" s="1">
        <f t="shared" si="7"/>
        <v>69</v>
      </c>
      <c r="H233" s="7" t="s">
        <v>708</v>
      </c>
      <c r="I233" s="7" t="s">
        <v>479</v>
      </c>
      <c r="J233" s="7" t="s">
        <v>475</v>
      </c>
      <c r="K233" s="1"/>
      <c r="L233" s="1"/>
    </row>
    <row r="234" spans="1:13" x14ac:dyDescent="0.35">
      <c r="A234" s="1" t="s">
        <v>74</v>
      </c>
      <c r="B234" s="7" t="s">
        <v>789</v>
      </c>
      <c r="C234" s="18">
        <v>71961</v>
      </c>
      <c r="D234" s="1">
        <v>1910</v>
      </c>
      <c r="E234" s="8" t="s">
        <v>466</v>
      </c>
      <c r="F234" s="1" t="s">
        <v>75</v>
      </c>
      <c r="G234" s="1">
        <f t="shared" si="7"/>
        <v>109</v>
      </c>
      <c r="H234" s="7" t="s">
        <v>709</v>
      </c>
      <c r="I234" s="7" t="s">
        <v>479</v>
      </c>
      <c r="J234" s="7" t="s">
        <v>475</v>
      </c>
      <c r="K234" s="1"/>
      <c r="L234" s="1"/>
    </row>
    <row r="235" spans="1:13" x14ac:dyDescent="0.35">
      <c r="A235" s="1" t="s">
        <v>76</v>
      </c>
      <c r="B235" s="7" t="s">
        <v>792</v>
      </c>
      <c r="C235" s="18">
        <v>78190</v>
      </c>
      <c r="D235" s="1">
        <v>1910</v>
      </c>
      <c r="E235" s="8" t="s">
        <v>466</v>
      </c>
      <c r="F235" s="1" t="s">
        <v>77</v>
      </c>
      <c r="G235" s="1">
        <f t="shared" si="7"/>
        <v>109</v>
      </c>
      <c r="H235" s="7" t="s">
        <v>710</v>
      </c>
      <c r="I235" s="7" t="s">
        <v>479</v>
      </c>
      <c r="J235" s="7" t="s">
        <v>475</v>
      </c>
      <c r="K235" s="1"/>
      <c r="L235" s="1"/>
    </row>
    <row r="236" spans="1:13" x14ac:dyDescent="0.35">
      <c r="A236" s="1" t="s">
        <v>78</v>
      </c>
      <c r="B236" s="7" t="s">
        <v>795</v>
      </c>
      <c r="C236" s="18">
        <v>82534</v>
      </c>
      <c r="D236" s="1">
        <v>1922</v>
      </c>
      <c r="E236" s="8" t="s">
        <v>466</v>
      </c>
      <c r="F236" s="1" t="s">
        <v>33</v>
      </c>
      <c r="G236" s="1">
        <f t="shared" si="7"/>
        <v>97</v>
      </c>
      <c r="H236" s="7" t="s">
        <v>711</v>
      </c>
      <c r="I236" s="7" t="s">
        <v>479</v>
      </c>
      <c r="J236" s="7" t="s">
        <v>475</v>
      </c>
      <c r="K236" s="1"/>
      <c r="L236" s="1"/>
    </row>
    <row r="237" spans="1:13" x14ac:dyDescent="0.35">
      <c r="A237" s="1" t="s">
        <v>16</v>
      </c>
      <c r="B237" s="7" t="s">
        <v>791</v>
      </c>
      <c r="C237" s="18">
        <v>75255</v>
      </c>
      <c r="D237" s="1">
        <v>1945</v>
      </c>
      <c r="E237" s="1" t="s">
        <v>467</v>
      </c>
      <c r="F237" s="1" t="s">
        <v>17</v>
      </c>
      <c r="G237" s="1">
        <f t="shared" si="7"/>
        <v>74</v>
      </c>
      <c r="H237" s="7" t="s">
        <v>712</v>
      </c>
      <c r="I237" s="7" t="s">
        <v>479</v>
      </c>
      <c r="J237" s="7" t="s">
        <v>474</v>
      </c>
      <c r="K237" s="1"/>
      <c r="L237" s="1"/>
    </row>
    <row r="238" spans="1:13" x14ac:dyDescent="0.35">
      <c r="A238" s="1" t="s">
        <v>79</v>
      </c>
      <c r="B238" s="7" t="s">
        <v>796</v>
      </c>
      <c r="C238" s="18">
        <v>71142</v>
      </c>
      <c r="D238" s="1">
        <v>1924</v>
      </c>
      <c r="E238" s="8" t="s">
        <v>466</v>
      </c>
      <c r="F238" s="1" t="s">
        <v>33</v>
      </c>
      <c r="G238" s="1">
        <f t="shared" si="7"/>
        <v>95</v>
      </c>
      <c r="H238" s="7" t="s">
        <v>713</v>
      </c>
      <c r="I238" s="7" t="s">
        <v>479</v>
      </c>
      <c r="J238" s="7" t="s">
        <v>475</v>
      </c>
      <c r="K238" s="1"/>
      <c r="L238" s="1"/>
    </row>
    <row r="239" spans="1:13" x14ac:dyDescent="0.35">
      <c r="A239" s="1" t="s">
        <v>80</v>
      </c>
      <c r="B239" s="7" t="s">
        <v>794</v>
      </c>
      <c r="C239" s="18">
        <v>75700</v>
      </c>
      <c r="D239" s="1">
        <v>2010</v>
      </c>
      <c r="E239" s="8" t="s">
        <v>466</v>
      </c>
      <c r="F239" s="1" t="s">
        <v>4</v>
      </c>
      <c r="G239" s="1">
        <f t="shared" si="7"/>
        <v>9</v>
      </c>
      <c r="H239" s="7" t="s">
        <v>714</v>
      </c>
      <c r="I239" s="7" t="s">
        <v>479</v>
      </c>
      <c r="J239" s="7" t="s">
        <v>475</v>
      </c>
      <c r="K239" s="1"/>
      <c r="L239" s="1"/>
    </row>
    <row r="240" spans="1:13" x14ac:dyDescent="0.35">
      <c r="A240" s="1" t="s">
        <v>81</v>
      </c>
      <c r="B240" s="7" t="s">
        <v>789</v>
      </c>
      <c r="C240" s="18">
        <v>70271</v>
      </c>
      <c r="D240" s="1">
        <v>1924</v>
      </c>
      <c r="E240" s="8" t="s">
        <v>466</v>
      </c>
      <c r="F240" s="1" t="s">
        <v>33</v>
      </c>
      <c r="G240" s="1">
        <f t="shared" si="7"/>
        <v>95</v>
      </c>
      <c r="H240" s="7" t="s">
        <v>710</v>
      </c>
      <c r="I240" s="11" t="s">
        <v>479</v>
      </c>
      <c r="J240" s="11" t="s">
        <v>475</v>
      </c>
      <c r="K240" s="11"/>
      <c r="L240" s="11"/>
      <c r="M240" s="6"/>
    </row>
    <row r="241" spans="1:13" s="6" customFormat="1" x14ac:dyDescent="0.35">
      <c r="A241" s="11" t="s">
        <v>82</v>
      </c>
      <c r="B241" s="11" t="s">
        <v>794</v>
      </c>
      <c r="C241" s="18">
        <v>79375</v>
      </c>
      <c r="D241" s="11">
        <v>1945</v>
      </c>
      <c r="E241" s="12" t="s">
        <v>467</v>
      </c>
      <c r="F241" s="11" t="s">
        <v>12</v>
      </c>
      <c r="G241" s="1">
        <f t="shared" si="7"/>
        <v>74</v>
      </c>
      <c r="H241" s="11" t="s">
        <v>715</v>
      </c>
      <c r="I241" s="11" t="s">
        <v>479</v>
      </c>
      <c r="J241" s="11" t="s">
        <v>474</v>
      </c>
      <c r="K241" s="11"/>
      <c r="L241" s="11"/>
    </row>
    <row r="242" spans="1:13" x14ac:dyDescent="0.35">
      <c r="A242" s="1" t="s">
        <v>332</v>
      </c>
      <c r="B242" s="7" t="s">
        <v>794</v>
      </c>
      <c r="C242" s="18">
        <v>67879</v>
      </c>
      <c r="D242" s="1">
        <v>1935</v>
      </c>
      <c r="E242" s="8" t="s">
        <v>467</v>
      </c>
      <c r="F242" s="1" t="s">
        <v>333</v>
      </c>
      <c r="G242" s="1">
        <f t="shared" si="7"/>
        <v>84</v>
      </c>
      <c r="H242" s="7" t="s">
        <v>716</v>
      </c>
      <c r="I242" s="7" t="s">
        <v>479</v>
      </c>
      <c r="J242" s="7" t="s">
        <v>474</v>
      </c>
      <c r="K242" s="1"/>
      <c r="L242" s="1"/>
    </row>
    <row r="243" spans="1:13" x14ac:dyDescent="0.35">
      <c r="A243" s="1" t="s">
        <v>83</v>
      </c>
      <c r="B243" s="7" t="s">
        <v>789</v>
      </c>
      <c r="C243" s="18">
        <v>81552</v>
      </c>
      <c r="D243" s="1">
        <v>2010</v>
      </c>
      <c r="E243" s="8" t="s">
        <v>466</v>
      </c>
      <c r="F243" s="1" t="s">
        <v>4</v>
      </c>
      <c r="G243" s="1">
        <f t="shared" si="7"/>
        <v>9</v>
      </c>
      <c r="H243" s="7" t="s">
        <v>717</v>
      </c>
      <c r="I243" s="7" t="s">
        <v>479</v>
      </c>
      <c r="J243" s="7" t="s">
        <v>475</v>
      </c>
      <c r="K243" s="1"/>
      <c r="L243" s="1"/>
    </row>
    <row r="244" spans="1:13" x14ac:dyDescent="0.35">
      <c r="A244" s="1" t="s">
        <v>84</v>
      </c>
      <c r="B244" s="7" t="s">
        <v>794</v>
      </c>
      <c r="C244" s="18">
        <v>76632</v>
      </c>
      <c r="D244" s="1">
        <v>1974</v>
      </c>
      <c r="E244" s="8" t="s">
        <v>466</v>
      </c>
      <c r="F244" s="1" t="s">
        <v>85</v>
      </c>
      <c r="G244" s="1">
        <f t="shared" si="7"/>
        <v>45</v>
      </c>
      <c r="H244" s="7" t="s">
        <v>718</v>
      </c>
      <c r="I244" s="7" t="s">
        <v>479</v>
      </c>
      <c r="J244" s="7" t="s">
        <v>475</v>
      </c>
      <c r="K244" s="1"/>
      <c r="L244" s="1"/>
    </row>
    <row r="245" spans="1:13" x14ac:dyDescent="0.35">
      <c r="A245" s="1" t="s">
        <v>336</v>
      </c>
      <c r="B245" s="7" t="s">
        <v>792</v>
      </c>
      <c r="C245" s="18">
        <v>90874</v>
      </c>
      <c r="D245" s="1">
        <v>1950</v>
      </c>
      <c r="E245" s="8" t="s">
        <v>466</v>
      </c>
      <c r="F245" s="1" t="s">
        <v>337</v>
      </c>
      <c r="G245" s="1">
        <f t="shared" si="7"/>
        <v>69</v>
      </c>
      <c r="H245" s="7" t="s">
        <v>719</v>
      </c>
      <c r="I245" s="7" t="s">
        <v>479</v>
      </c>
      <c r="J245" s="7" t="s">
        <v>475</v>
      </c>
      <c r="K245" s="1"/>
      <c r="L245" s="1"/>
    </row>
    <row r="246" spans="1:13" x14ac:dyDescent="0.35">
      <c r="A246" s="3" t="s">
        <v>411</v>
      </c>
      <c r="B246" s="3" t="s">
        <v>790</v>
      </c>
      <c r="C246" s="18">
        <v>76205</v>
      </c>
      <c r="D246" s="2">
        <v>2015</v>
      </c>
      <c r="E246" s="13" t="s">
        <v>466</v>
      </c>
      <c r="F246" s="3" t="s">
        <v>1</v>
      </c>
      <c r="G246" s="1">
        <f t="shared" si="7"/>
        <v>4</v>
      </c>
      <c r="H246" s="7" t="s">
        <v>511</v>
      </c>
      <c r="I246" s="7" t="s">
        <v>479</v>
      </c>
      <c r="J246" s="7" t="s">
        <v>475</v>
      </c>
      <c r="K246" s="1"/>
      <c r="L246" s="1"/>
    </row>
    <row r="247" spans="1:13" x14ac:dyDescent="0.35">
      <c r="A247" s="1" t="s">
        <v>392</v>
      </c>
      <c r="B247" s="7" t="s">
        <v>796</v>
      </c>
      <c r="C247" s="18">
        <v>82345</v>
      </c>
      <c r="D247" s="1">
        <v>2015</v>
      </c>
      <c r="E247" s="8" t="s">
        <v>466</v>
      </c>
      <c r="F247" s="1" t="s">
        <v>1</v>
      </c>
      <c r="G247" s="1">
        <f t="shared" si="7"/>
        <v>4</v>
      </c>
      <c r="H247" s="7" t="s">
        <v>720</v>
      </c>
      <c r="I247" s="11" t="s">
        <v>479</v>
      </c>
      <c r="J247" s="11" t="s">
        <v>475</v>
      </c>
      <c r="K247" s="11"/>
      <c r="L247" s="11"/>
      <c r="M247" s="6"/>
    </row>
    <row r="248" spans="1:13" x14ac:dyDescent="0.35">
      <c r="A248" s="1" t="s">
        <v>343</v>
      </c>
      <c r="B248" s="7" t="s">
        <v>795</v>
      </c>
      <c r="C248" s="18">
        <v>73271</v>
      </c>
      <c r="D248" s="1">
        <v>2010</v>
      </c>
      <c r="E248" s="8" t="s">
        <v>466</v>
      </c>
      <c r="F248" s="1" t="s">
        <v>4</v>
      </c>
      <c r="G248" s="1">
        <f t="shared" si="7"/>
        <v>9</v>
      </c>
      <c r="H248" s="7" t="s">
        <v>721</v>
      </c>
      <c r="I248" s="8" t="s">
        <v>479</v>
      </c>
      <c r="J248" s="8" t="s">
        <v>475</v>
      </c>
      <c r="K248" s="8"/>
      <c r="L248" s="8"/>
    </row>
    <row r="249" spans="1:13" x14ac:dyDescent="0.35">
      <c r="A249" s="1" t="s">
        <v>86</v>
      </c>
      <c r="B249" s="8" t="s">
        <v>792</v>
      </c>
      <c r="C249" s="18">
        <v>76831</v>
      </c>
      <c r="D249" s="1">
        <v>2010</v>
      </c>
      <c r="E249" s="8" t="s">
        <v>466</v>
      </c>
      <c r="F249" s="1" t="s">
        <v>4</v>
      </c>
      <c r="G249" s="1">
        <f t="shared" si="7"/>
        <v>9</v>
      </c>
      <c r="H249" s="8" t="s">
        <v>722</v>
      </c>
      <c r="I249" s="8" t="s">
        <v>479</v>
      </c>
      <c r="J249" s="8" t="s">
        <v>475</v>
      </c>
      <c r="K249" s="1"/>
      <c r="L249" s="1"/>
    </row>
    <row r="250" spans="1:13" x14ac:dyDescent="0.35">
      <c r="A250" s="1" t="s">
        <v>87</v>
      </c>
      <c r="B250" s="8" t="s">
        <v>796</v>
      </c>
      <c r="C250" s="18">
        <v>70790</v>
      </c>
      <c r="D250" s="1">
        <v>2010</v>
      </c>
      <c r="E250" s="8" t="s">
        <v>466</v>
      </c>
      <c r="F250" s="1" t="s">
        <v>4</v>
      </c>
      <c r="G250" s="1">
        <f t="shared" si="7"/>
        <v>9</v>
      </c>
      <c r="H250" s="8" t="s">
        <v>681</v>
      </c>
      <c r="I250" s="8" t="s">
        <v>479</v>
      </c>
      <c r="J250" s="8" t="s">
        <v>475</v>
      </c>
      <c r="K250" s="1"/>
      <c r="L250" s="1"/>
    </row>
    <row r="251" spans="1:13" x14ac:dyDescent="0.35">
      <c r="A251" s="1" t="s">
        <v>88</v>
      </c>
      <c r="B251" s="8" t="s">
        <v>796</v>
      </c>
      <c r="C251" s="18">
        <v>70302</v>
      </c>
      <c r="D251" s="1">
        <v>2010</v>
      </c>
      <c r="E251" s="8" t="s">
        <v>466</v>
      </c>
      <c r="F251" s="1" t="s">
        <v>1</v>
      </c>
      <c r="G251" s="1">
        <f t="shared" si="7"/>
        <v>9</v>
      </c>
      <c r="H251" s="8" t="s">
        <v>723</v>
      </c>
      <c r="I251" s="8" t="s">
        <v>479</v>
      </c>
      <c r="J251" s="8" t="s">
        <v>475</v>
      </c>
      <c r="K251" s="1"/>
      <c r="L251" s="1"/>
    </row>
    <row r="252" spans="1:13" x14ac:dyDescent="0.35">
      <c r="A252" s="1" t="s">
        <v>89</v>
      </c>
      <c r="B252" s="8" t="s">
        <v>792</v>
      </c>
      <c r="C252" s="18">
        <v>75872</v>
      </c>
      <c r="D252" s="1">
        <v>1931</v>
      </c>
      <c r="E252" s="8" t="s">
        <v>466</v>
      </c>
      <c r="F252" s="1" t="s">
        <v>443</v>
      </c>
      <c r="G252" s="1">
        <f t="shared" si="7"/>
        <v>88</v>
      </c>
      <c r="H252" s="8" t="s">
        <v>724</v>
      </c>
      <c r="I252" s="8" t="s">
        <v>479</v>
      </c>
      <c r="J252" s="8" t="s">
        <v>475</v>
      </c>
      <c r="K252" s="8"/>
      <c r="L252" s="8"/>
    </row>
    <row r="253" spans="1:13" x14ac:dyDescent="0.35">
      <c r="A253" s="8" t="s">
        <v>385</v>
      </c>
      <c r="B253" s="8" t="s">
        <v>792</v>
      </c>
      <c r="C253" s="18">
        <v>79218</v>
      </c>
      <c r="D253" s="8">
        <v>1950</v>
      </c>
      <c r="E253" s="8" t="s">
        <v>466</v>
      </c>
      <c r="F253" s="8" t="s">
        <v>458</v>
      </c>
      <c r="G253" s="1">
        <f t="shared" si="7"/>
        <v>69</v>
      </c>
      <c r="H253" s="8" t="s">
        <v>725</v>
      </c>
      <c r="I253" s="8" t="s">
        <v>479</v>
      </c>
      <c r="J253" s="8" t="s">
        <v>475</v>
      </c>
      <c r="K253" s="1"/>
      <c r="L253" s="1"/>
    </row>
    <row r="254" spans="1:13" x14ac:dyDescent="0.35">
      <c r="A254" s="1" t="s">
        <v>90</v>
      </c>
      <c r="B254" s="8" t="s">
        <v>795</v>
      </c>
      <c r="C254" s="18">
        <v>83940</v>
      </c>
      <c r="D254" s="1">
        <v>1950</v>
      </c>
      <c r="E254" s="8" t="s">
        <v>466</v>
      </c>
      <c r="F254" s="1" t="s">
        <v>4</v>
      </c>
      <c r="G254" s="1">
        <f t="shared" si="7"/>
        <v>69</v>
      </c>
      <c r="H254" s="8" t="s">
        <v>726</v>
      </c>
      <c r="I254" s="8" t="s">
        <v>479</v>
      </c>
      <c r="J254" s="8" t="s">
        <v>475</v>
      </c>
      <c r="K254" s="1"/>
      <c r="L254" s="1"/>
    </row>
    <row r="255" spans="1:13" x14ac:dyDescent="0.35">
      <c r="A255" s="1" t="s">
        <v>91</v>
      </c>
      <c r="B255" s="8" t="s">
        <v>792</v>
      </c>
      <c r="C255" s="18">
        <v>88039</v>
      </c>
      <c r="D255" s="1">
        <v>1910</v>
      </c>
      <c r="E255" s="8" t="s">
        <v>466</v>
      </c>
      <c r="F255" s="1" t="s">
        <v>33</v>
      </c>
      <c r="G255" s="1">
        <f t="shared" si="7"/>
        <v>109</v>
      </c>
      <c r="H255" s="8" t="s">
        <v>727</v>
      </c>
      <c r="I255" s="8" t="s">
        <v>479</v>
      </c>
      <c r="J255" s="8" t="s">
        <v>475</v>
      </c>
      <c r="K255" s="1"/>
      <c r="L255" s="1"/>
    </row>
    <row r="256" spans="1:13" x14ac:dyDescent="0.35">
      <c r="A256" s="1" t="s">
        <v>15</v>
      </c>
      <c r="B256" s="8" t="s">
        <v>791</v>
      </c>
      <c r="C256" s="18">
        <v>74275</v>
      </c>
      <c r="D256" s="1">
        <v>2010</v>
      </c>
      <c r="E256" s="1" t="s">
        <v>466</v>
      </c>
      <c r="F256" s="1" t="s">
        <v>4</v>
      </c>
      <c r="G256" s="1">
        <f t="shared" si="7"/>
        <v>9</v>
      </c>
      <c r="H256" s="8" t="s">
        <v>728</v>
      </c>
      <c r="I256" s="11" t="s">
        <v>479</v>
      </c>
      <c r="J256" s="11" t="s">
        <v>475</v>
      </c>
      <c r="K256" s="11"/>
      <c r="L256" s="11"/>
      <c r="M256" s="6"/>
    </row>
    <row r="257" spans="1:13" x14ac:dyDescent="0.35">
      <c r="A257" s="9" t="s">
        <v>92</v>
      </c>
      <c r="B257" s="7" t="s">
        <v>790</v>
      </c>
      <c r="C257" s="18">
        <v>73286</v>
      </c>
      <c r="D257" s="9">
        <v>1974</v>
      </c>
      <c r="E257" s="8" t="s">
        <v>466</v>
      </c>
      <c r="F257" s="9" t="s">
        <v>444</v>
      </c>
      <c r="G257" s="9">
        <f t="shared" si="7"/>
        <v>45</v>
      </c>
      <c r="H257" s="7" t="s">
        <v>729</v>
      </c>
      <c r="I257" s="6" t="s">
        <v>479</v>
      </c>
      <c r="J257" s="6" t="s">
        <v>475</v>
      </c>
      <c r="K257" s="6"/>
      <c r="L257" s="6"/>
      <c r="M257" s="6"/>
    </row>
    <row r="258" spans="1:13" s="6" customFormat="1" x14ac:dyDescent="0.35">
      <c r="A258" s="6" t="s">
        <v>386</v>
      </c>
      <c r="B258" s="6" t="s">
        <v>795</v>
      </c>
      <c r="C258" s="18">
        <v>74331</v>
      </c>
      <c r="D258" s="6">
        <v>1910</v>
      </c>
      <c r="E258" s="6" t="s">
        <v>466</v>
      </c>
      <c r="F258" s="6" t="s">
        <v>106</v>
      </c>
      <c r="G258" s="1">
        <f t="shared" si="7"/>
        <v>109</v>
      </c>
      <c r="H258" s="6" t="s">
        <v>730</v>
      </c>
      <c r="I258" s="8" t="s">
        <v>479</v>
      </c>
      <c r="J258" s="8" t="s">
        <v>475</v>
      </c>
      <c r="K258" s="1"/>
      <c r="L258" s="1"/>
      <c r="M258"/>
    </row>
    <row r="259" spans="1:13" x14ac:dyDescent="0.35">
      <c r="A259" s="5" t="s">
        <v>425</v>
      </c>
      <c r="B259" s="5" t="s">
        <v>789</v>
      </c>
      <c r="C259" s="18">
        <v>70450</v>
      </c>
      <c r="D259" s="4">
        <v>2010</v>
      </c>
      <c r="E259" s="14" t="s">
        <v>466</v>
      </c>
      <c r="F259" s="5" t="s">
        <v>4</v>
      </c>
      <c r="G259" s="1">
        <f t="shared" si="7"/>
        <v>9</v>
      </c>
      <c r="H259" s="8" t="s">
        <v>731</v>
      </c>
      <c r="I259" s="8" t="s">
        <v>479</v>
      </c>
      <c r="J259" s="8" t="s">
        <v>475</v>
      </c>
      <c r="K259" s="1"/>
      <c r="L259" s="1"/>
    </row>
    <row r="260" spans="1:13" x14ac:dyDescent="0.35">
      <c r="A260" s="5" t="s">
        <v>432</v>
      </c>
      <c r="B260" s="5" t="s">
        <v>795</v>
      </c>
      <c r="C260" s="18">
        <v>78189</v>
      </c>
      <c r="D260" s="4">
        <v>1970</v>
      </c>
      <c r="E260" s="14" t="s">
        <v>466</v>
      </c>
      <c r="F260" s="5" t="s">
        <v>441</v>
      </c>
      <c r="G260" s="1">
        <f t="shared" si="7"/>
        <v>49</v>
      </c>
      <c r="H260" s="8" t="s">
        <v>732</v>
      </c>
      <c r="I260" s="8" t="s">
        <v>479</v>
      </c>
      <c r="J260" s="8" t="s">
        <v>475</v>
      </c>
      <c r="K260" s="1"/>
      <c r="L260" s="1"/>
    </row>
    <row r="261" spans="1:13" x14ac:dyDescent="0.35">
      <c r="A261" s="1" t="s">
        <v>93</v>
      </c>
      <c r="B261" s="8" t="s">
        <v>796</v>
      </c>
      <c r="C261" s="18">
        <v>69907</v>
      </c>
      <c r="D261" s="1">
        <v>1924</v>
      </c>
      <c r="E261" s="8" t="s">
        <v>466</v>
      </c>
      <c r="F261" s="1" t="s">
        <v>94</v>
      </c>
      <c r="G261" s="1">
        <f t="shared" si="7"/>
        <v>95</v>
      </c>
      <c r="H261" s="8" t="s">
        <v>733</v>
      </c>
      <c r="I261" s="8" t="s">
        <v>479</v>
      </c>
      <c r="J261" s="8" t="s">
        <v>475</v>
      </c>
      <c r="K261" s="1"/>
      <c r="L261" s="1"/>
    </row>
    <row r="262" spans="1:13" x14ac:dyDescent="0.35">
      <c r="A262" s="1" t="s">
        <v>95</v>
      </c>
      <c r="B262" s="8" t="s">
        <v>795</v>
      </c>
      <c r="C262" s="18">
        <v>75723</v>
      </c>
      <c r="D262" s="1">
        <v>1964</v>
      </c>
      <c r="E262" s="8" t="s">
        <v>466</v>
      </c>
      <c r="F262" s="1" t="s">
        <v>4</v>
      </c>
      <c r="G262" s="1">
        <f t="shared" si="7"/>
        <v>55</v>
      </c>
      <c r="H262" s="8" t="s">
        <v>734</v>
      </c>
      <c r="I262" s="8" t="s">
        <v>479</v>
      </c>
      <c r="J262" s="8" t="s">
        <v>475</v>
      </c>
      <c r="K262" s="1"/>
      <c r="L262" s="1"/>
    </row>
    <row r="263" spans="1:13" s="6" customFormat="1" x14ac:dyDescent="0.35">
      <c r="A263" s="11" t="s">
        <v>349</v>
      </c>
      <c r="B263" s="11" t="s">
        <v>796</v>
      </c>
      <c r="C263" s="18">
        <v>74892</v>
      </c>
      <c r="D263" s="11">
        <v>1924</v>
      </c>
      <c r="E263" s="12" t="s">
        <v>466</v>
      </c>
      <c r="F263" s="11" t="s">
        <v>350</v>
      </c>
      <c r="G263" s="1">
        <f t="shared" ref="G263:G297" si="8">2019-D263</f>
        <v>95</v>
      </c>
      <c r="H263" s="11" t="s">
        <v>735</v>
      </c>
      <c r="I263" s="15" t="s">
        <v>479</v>
      </c>
      <c r="J263" s="15" t="s">
        <v>475</v>
      </c>
      <c r="K263" s="1"/>
      <c r="L263" s="1"/>
      <c r="M263"/>
    </row>
    <row r="264" spans="1:13" x14ac:dyDescent="0.35">
      <c r="A264" s="1" t="s">
        <v>96</v>
      </c>
      <c r="B264" s="7" t="s">
        <v>795</v>
      </c>
      <c r="C264" s="18">
        <v>66469</v>
      </c>
      <c r="D264" s="1">
        <v>1910</v>
      </c>
      <c r="E264" s="8" t="s">
        <v>466</v>
      </c>
      <c r="F264" s="1" t="s">
        <v>69</v>
      </c>
      <c r="G264" s="1">
        <f t="shared" si="8"/>
        <v>109</v>
      </c>
      <c r="H264" s="17" t="s">
        <v>736</v>
      </c>
      <c r="I264" s="11" t="s">
        <v>479</v>
      </c>
      <c r="J264" s="11" t="s">
        <v>475</v>
      </c>
      <c r="K264" s="11"/>
      <c r="L264" s="11"/>
      <c r="M264" s="6"/>
    </row>
    <row r="265" spans="1:13" s="6" customFormat="1" x14ac:dyDescent="0.35">
      <c r="A265" s="11" t="s">
        <v>97</v>
      </c>
      <c r="B265" s="11" t="s">
        <v>789</v>
      </c>
      <c r="C265" s="18">
        <v>71341</v>
      </c>
      <c r="D265" s="11">
        <v>1950</v>
      </c>
      <c r="E265" s="12" t="s">
        <v>466</v>
      </c>
      <c r="F265" s="11" t="s">
        <v>4</v>
      </c>
      <c r="G265" s="1">
        <f t="shared" si="8"/>
        <v>69</v>
      </c>
      <c r="H265" s="17" t="s">
        <v>737</v>
      </c>
      <c r="I265" s="7" t="s">
        <v>479</v>
      </c>
      <c r="J265" s="7" t="s">
        <v>475</v>
      </c>
      <c r="K265" s="1"/>
      <c r="L265" s="1"/>
      <c r="M265"/>
    </row>
    <row r="266" spans="1:13" s="6" customFormat="1" x14ac:dyDescent="0.35">
      <c r="A266" s="11" t="s">
        <v>387</v>
      </c>
      <c r="B266" s="11" t="s">
        <v>796</v>
      </c>
      <c r="C266" s="18">
        <v>77451</v>
      </c>
      <c r="D266" s="11">
        <v>2015</v>
      </c>
      <c r="E266" s="12" t="s">
        <v>466</v>
      </c>
      <c r="F266" s="11" t="s">
        <v>1</v>
      </c>
      <c r="G266" s="1">
        <f t="shared" si="8"/>
        <v>4</v>
      </c>
      <c r="H266" s="17" t="s">
        <v>738</v>
      </c>
      <c r="I266" s="7" t="s">
        <v>479</v>
      </c>
      <c r="J266" s="7" t="s">
        <v>475</v>
      </c>
      <c r="K266" s="1"/>
      <c r="L266" s="1"/>
      <c r="M266"/>
    </row>
    <row r="267" spans="1:13" x14ac:dyDescent="0.35">
      <c r="A267" s="8" t="s">
        <v>388</v>
      </c>
      <c r="B267" s="8" t="s">
        <v>791</v>
      </c>
      <c r="C267" s="18">
        <v>77837</v>
      </c>
      <c r="D267" s="8">
        <v>1935</v>
      </c>
      <c r="E267" s="8" t="s">
        <v>467</v>
      </c>
      <c r="F267" s="8" t="s">
        <v>353</v>
      </c>
      <c r="G267" s="1">
        <f t="shared" si="8"/>
        <v>84</v>
      </c>
      <c r="H267" s="17" t="s">
        <v>739</v>
      </c>
      <c r="I267" s="8" t="s">
        <v>479</v>
      </c>
      <c r="J267" s="8" t="s">
        <v>474</v>
      </c>
      <c r="K267" s="1"/>
      <c r="L267" s="1"/>
    </row>
    <row r="268" spans="1:13" s="6" customFormat="1" x14ac:dyDescent="0.35">
      <c r="A268" s="11" t="s">
        <v>98</v>
      </c>
      <c r="B268" s="11" t="s">
        <v>790</v>
      </c>
      <c r="C268" s="18">
        <v>62917</v>
      </c>
      <c r="D268" s="11">
        <v>2010</v>
      </c>
      <c r="E268" s="12" t="s">
        <v>466</v>
      </c>
      <c r="F268" s="11" t="s">
        <v>4</v>
      </c>
      <c r="G268" s="1">
        <f t="shared" si="8"/>
        <v>9</v>
      </c>
      <c r="H268" s="17" t="s">
        <v>740</v>
      </c>
      <c r="I268" s="7" t="s">
        <v>479</v>
      </c>
      <c r="J268" s="7" t="s">
        <v>475</v>
      </c>
      <c r="K268" s="1"/>
      <c r="L268" s="1"/>
      <c r="M268"/>
    </row>
    <row r="269" spans="1:13" x14ac:dyDescent="0.35">
      <c r="A269" s="9" t="s">
        <v>99</v>
      </c>
      <c r="B269" s="8" t="s">
        <v>790</v>
      </c>
      <c r="C269" s="18">
        <v>68307</v>
      </c>
      <c r="D269" s="9">
        <v>1997</v>
      </c>
      <c r="E269" s="8" t="s">
        <v>466</v>
      </c>
      <c r="F269" s="9" t="s">
        <v>445</v>
      </c>
      <c r="G269" s="9">
        <f t="shared" si="8"/>
        <v>22</v>
      </c>
      <c r="H269" s="17" t="s">
        <v>741</v>
      </c>
      <c r="I269" s="11" t="s">
        <v>479</v>
      </c>
      <c r="J269" s="11" t="s">
        <v>475</v>
      </c>
      <c r="K269" s="11"/>
      <c r="L269" s="11"/>
      <c r="M269" s="6"/>
    </row>
    <row r="270" spans="1:13" s="6" customFormat="1" x14ac:dyDescent="0.35">
      <c r="A270" s="11" t="s">
        <v>100</v>
      </c>
      <c r="B270" s="11" t="s">
        <v>790</v>
      </c>
      <c r="C270" s="18">
        <v>69058</v>
      </c>
      <c r="D270" s="11">
        <v>2010</v>
      </c>
      <c r="E270" s="12" t="s">
        <v>466</v>
      </c>
      <c r="F270" s="11" t="s">
        <v>4</v>
      </c>
      <c r="G270" s="1">
        <f t="shared" si="8"/>
        <v>9</v>
      </c>
      <c r="H270" s="17" t="s">
        <v>742</v>
      </c>
      <c r="I270" s="11" t="s">
        <v>479</v>
      </c>
      <c r="J270" s="11" t="s">
        <v>475</v>
      </c>
      <c r="K270" s="11"/>
      <c r="L270" s="11"/>
    </row>
    <row r="271" spans="1:13" s="6" customFormat="1" x14ac:dyDescent="0.35">
      <c r="A271" s="11" t="s">
        <v>101</v>
      </c>
      <c r="B271" s="11" t="s">
        <v>790</v>
      </c>
      <c r="C271" s="18">
        <v>70800</v>
      </c>
      <c r="D271" s="11">
        <v>1909</v>
      </c>
      <c r="E271" s="12" t="s">
        <v>466</v>
      </c>
      <c r="F271" s="11" t="s">
        <v>33</v>
      </c>
      <c r="G271" s="1">
        <f t="shared" si="8"/>
        <v>110</v>
      </c>
      <c r="H271" s="17" t="s">
        <v>743</v>
      </c>
      <c r="I271" s="7" t="s">
        <v>479</v>
      </c>
      <c r="J271" s="7" t="s">
        <v>475</v>
      </c>
      <c r="K271" s="1"/>
      <c r="L271" s="1"/>
      <c r="M271"/>
    </row>
    <row r="272" spans="1:13" x14ac:dyDescent="0.35">
      <c r="A272" s="1" t="s">
        <v>102</v>
      </c>
      <c r="B272" s="7" t="s">
        <v>793</v>
      </c>
      <c r="C272" s="18">
        <v>73570</v>
      </c>
      <c r="D272" s="1">
        <v>1992</v>
      </c>
      <c r="E272" s="8" t="s">
        <v>467</v>
      </c>
      <c r="F272" s="1" t="s">
        <v>12</v>
      </c>
      <c r="G272" s="1">
        <f t="shared" si="8"/>
        <v>27</v>
      </c>
      <c r="H272" s="17" t="s">
        <v>744</v>
      </c>
      <c r="I272" s="11" t="s">
        <v>479</v>
      </c>
      <c r="J272" s="11" t="s">
        <v>474</v>
      </c>
      <c r="K272" s="11"/>
      <c r="L272" s="11"/>
      <c r="M272" s="6"/>
    </row>
    <row r="273" spans="1:13" s="6" customFormat="1" x14ac:dyDescent="0.35">
      <c r="A273" s="11" t="s">
        <v>103</v>
      </c>
      <c r="B273" s="11" t="s">
        <v>791</v>
      </c>
      <c r="C273" s="18">
        <v>70622</v>
      </c>
      <c r="D273" s="11">
        <v>1983</v>
      </c>
      <c r="E273" s="12" t="s">
        <v>467</v>
      </c>
      <c r="F273" s="11" t="s">
        <v>104</v>
      </c>
      <c r="G273" s="1">
        <f t="shared" si="8"/>
        <v>36</v>
      </c>
      <c r="H273" s="17" t="s">
        <v>745</v>
      </c>
      <c r="I273" s="7" t="s">
        <v>479</v>
      </c>
      <c r="J273" s="7" t="s">
        <v>474</v>
      </c>
      <c r="K273" s="1"/>
      <c r="L273" s="1"/>
      <c r="M273"/>
    </row>
    <row r="274" spans="1:13" s="6" customFormat="1" x14ac:dyDescent="0.35">
      <c r="A274" s="11" t="s">
        <v>105</v>
      </c>
      <c r="B274" s="11" t="s">
        <v>795</v>
      </c>
      <c r="C274" s="18">
        <v>76934</v>
      </c>
      <c r="D274" s="11">
        <v>1910</v>
      </c>
      <c r="E274" s="12" t="s">
        <v>466</v>
      </c>
      <c r="F274" s="11" t="s">
        <v>106</v>
      </c>
      <c r="G274" s="1">
        <f t="shared" si="8"/>
        <v>109</v>
      </c>
      <c r="H274" s="17" t="s">
        <v>746</v>
      </c>
      <c r="I274" s="8" t="s">
        <v>479</v>
      </c>
      <c r="J274" s="8" t="s">
        <v>475</v>
      </c>
      <c r="K274" s="8"/>
      <c r="L274" s="8"/>
      <c r="M274"/>
    </row>
    <row r="275" spans="1:13" x14ac:dyDescent="0.35">
      <c r="A275" s="1" t="s">
        <v>331</v>
      </c>
      <c r="B275" s="8" t="s">
        <v>789</v>
      </c>
      <c r="C275" s="18">
        <v>79386</v>
      </c>
      <c r="D275" s="1">
        <v>1910</v>
      </c>
      <c r="E275" s="8" t="s">
        <v>466</v>
      </c>
      <c r="F275" s="1" t="s">
        <v>75</v>
      </c>
      <c r="G275" s="1">
        <f t="shared" si="8"/>
        <v>109</v>
      </c>
      <c r="H275" s="17" t="s">
        <v>570</v>
      </c>
      <c r="I275" s="8" t="s">
        <v>479</v>
      </c>
      <c r="J275" s="8" t="s">
        <v>475</v>
      </c>
    </row>
    <row r="276" spans="1:13" x14ac:dyDescent="0.35">
      <c r="A276" t="s">
        <v>403</v>
      </c>
      <c r="B276" s="8" t="s">
        <v>793</v>
      </c>
      <c r="C276" s="18">
        <v>70821</v>
      </c>
      <c r="D276">
        <v>2015</v>
      </c>
      <c r="E276" s="8" t="s">
        <v>466</v>
      </c>
      <c r="F276" t="s">
        <v>1</v>
      </c>
      <c r="G276" s="1">
        <f t="shared" si="8"/>
        <v>4</v>
      </c>
      <c r="H276" s="17" t="s">
        <v>747</v>
      </c>
      <c r="I276" s="8" t="s">
        <v>479</v>
      </c>
      <c r="J276" s="8" t="s">
        <v>475</v>
      </c>
      <c r="K276" s="1"/>
      <c r="L276" s="1"/>
    </row>
    <row r="277" spans="1:13" x14ac:dyDescent="0.35">
      <c r="A277" s="1" t="s">
        <v>107</v>
      </c>
      <c r="B277" s="8" t="s">
        <v>790</v>
      </c>
      <c r="C277" s="18">
        <v>72461</v>
      </c>
      <c r="D277" s="1">
        <v>1885</v>
      </c>
      <c r="E277" s="8" t="s">
        <v>466</v>
      </c>
      <c r="F277" s="1" t="s">
        <v>108</v>
      </c>
      <c r="G277" s="1">
        <f t="shared" si="8"/>
        <v>134</v>
      </c>
      <c r="H277" s="17" t="s">
        <v>748</v>
      </c>
      <c r="I277" s="8" t="s">
        <v>479</v>
      </c>
      <c r="J277" s="8" t="s">
        <v>475</v>
      </c>
      <c r="K277" s="8"/>
      <c r="L277" s="8"/>
    </row>
    <row r="278" spans="1:13" x14ac:dyDescent="0.35">
      <c r="A278" s="8" t="s">
        <v>389</v>
      </c>
      <c r="B278" s="8" t="s">
        <v>787</v>
      </c>
      <c r="C278" s="18">
        <v>56395</v>
      </c>
      <c r="D278" s="8">
        <v>1922</v>
      </c>
      <c r="E278" s="8" t="s">
        <v>467</v>
      </c>
      <c r="F278" s="8" t="s">
        <v>248</v>
      </c>
      <c r="G278" s="1">
        <f t="shared" si="8"/>
        <v>97</v>
      </c>
      <c r="H278" s="17" t="s">
        <v>749</v>
      </c>
      <c r="I278" s="11" t="s">
        <v>479</v>
      </c>
      <c r="J278" s="11" t="s">
        <v>474</v>
      </c>
      <c r="K278" s="11"/>
      <c r="L278" s="11"/>
      <c r="M278" s="6"/>
    </row>
    <row r="279" spans="1:13" s="6" customFormat="1" ht="29" x14ac:dyDescent="0.35">
      <c r="A279" s="11" t="s">
        <v>335</v>
      </c>
      <c r="B279" s="11" t="s">
        <v>787</v>
      </c>
      <c r="C279" s="18">
        <v>53169</v>
      </c>
      <c r="D279" s="11">
        <v>1964</v>
      </c>
      <c r="E279" s="12" t="s">
        <v>467</v>
      </c>
      <c r="F279" s="11" t="s">
        <v>12</v>
      </c>
      <c r="G279" s="1">
        <f t="shared" si="8"/>
        <v>55</v>
      </c>
      <c r="H279" s="17" t="s">
        <v>750</v>
      </c>
      <c r="I279" s="7" t="s">
        <v>479</v>
      </c>
      <c r="J279" s="7" t="s">
        <v>474</v>
      </c>
      <c r="K279" s="1"/>
      <c r="L279" s="1"/>
      <c r="M279"/>
    </row>
    <row r="280" spans="1:13" x14ac:dyDescent="0.35">
      <c r="A280" s="1" t="s">
        <v>109</v>
      </c>
      <c r="B280" s="7" t="s">
        <v>790</v>
      </c>
      <c r="C280" s="18">
        <v>70200</v>
      </c>
      <c r="D280" s="1">
        <v>2010</v>
      </c>
      <c r="E280" s="8" t="s">
        <v>466</v>
      </c>
      <c r="F280" s="1" t="s">
        <v>4</v>
      </c>
      <c r="G280" s="1">
        <f t="shared" si="8"/>
        <v>9</v>
      </c>
      <c r="H280" s="17" t="s">
        <v>542</v>
      </c>
      <c r="I280" s="7" t="s">
        <v>479</v>
      </c>
      <c r="J280" s="7" t="s">
        <v>475</v>
      </c>
      <c r="K280" s="1"/>
      <c r="L280" s="1"/>
    </row>
    <row r="281" spans="1:13" x14ac:dyDescent="0.35">
      <c r="A281" s="1" t="s">
        <v>110</v>
      </c>
      <c r="B281" s="7" t="s">
        <v>791</v>
      </c>
      <c r="C281" s="18">
        <v>67480</v>
      </c>
      <c r="D281" s="1">
        <v>2001</v>
      </c>
      <c r="E281" s="8" t="s">
        <v>466</v>
      </c>
      <c r="F281" s="1" t="s">
        <v>464</v>
      </c>
      <c r="G281" s="1">
        <f t="shared" si="8"/>
        <v>18</v>
      </c>
      <c r="H281" s="17" t="s">
        <v>735</v>
      </c>
      <c r="I281" s="7" t="s">
        <v>479</v>
      </c>
      <c r="J281" s="7" t="s">
        <v>475</v>
      </c>
      <c r="K281" s="1"/>
      <c r="L281" s="1"/>
    </row>
    <row r="282" spans="1:13" x14ac:dyDescent="0.35">
      <c r="A282" s="1" t="s">
        <v>390</v>
      </c>
      <c r="B282" s="7" t="s">
        <v>796</v>
      </c>
      <c r="C282" s="18">
        <v>83657</v>
      </c>
      <c r="D282" s="1">
        <v>2015</v>
      </c>
      <c r="E282" s="8" t="s">
        <v>466</v>
      </c>
      <c r="F282" s="1" t="s">
        <v>1</v>
      </c>
      <c r="G282" s="1">
        <f t="shared" si="8"/>
        <v>4</v>
      </c>
      <c r="H282" s="17" t="s">
        <v>751</v>
      </c>
      <c r="I282" s="11" t="s">
        <v>479</v>
      </c>
      <c r="J282" s="11" t="s">
        <v>475</v>
      </c>
      <c r="K282" s="11"/>
      <c r="L282" s="11"/>
      <c r="M282" s="6"/>
    </row>
    <row r="283" spans="1:13" x14ac:dyDescent="0.35">
      <c r="A283" s="1" t="s">
        <v>111</v>
      </c>
      <c r="B283" s="7" t="s">
        <v>796</v>
      </c>
      <c r="C283" s="18">
        <v>81853</v>
      </c>
      <c r="D283" s="1">
        <v>1885</v>
      </c>
      <c r="E283" s="8" t="s">
        <v>466</v>
      </c>
      <c r="F283" s="1" t="s">
        <v>33</v>
      </c>
      <c r="G283" s="1">
        <f t="shared" si="8"/>
        <v>134</v>
      </c>
      <c r="H283" s="17" t="s">
        <v>752</v>
      </c>
      <c r="I283" s="7" t="s">
        <v>479</v>
      </c>
      <c r="J283" s="7" t="s">
        <v>475</v>
      </c>
      <c r="K283" s="1"/>
      <c r="L283" s="1"/>
    </row>
    <row r="284" spans="1:13" x14ac:dyDescent="0.35">
      <c r="A284" s="1" t="s">
        <v>112</v>
      </c>
      <c r="B284" s="7" t="s">
        <v>796</v>
      </c>
      <c r="C284" s="18">
        <v>79490</v>
      </c>
      <c r="D284" s="1">
        <v>1910</v>
      </c>
      <c r="E284" s="8" t="s">
        <v>466</v>
      </c>
      <c r="F284" s="1" t="s">
        <v>113</v>
      </c>
      <c r="G284" s="1">
        <f t="shared" si="8"/>
        <v>109</v>
      </c>
      <c r="H284" s="17" t="s">
        <v>753</v>
      </c>
      <c r="I284" s="7" t="s">
        <v>479</v>
      </c>
      <c r="J284" s="7" t="s">
        <v>475</v>
      </c>
      <c r="K284" s="1"/>
      <c r="L284" s="1"/>
    </row>
    <row r="285" spans="1:13" x14ac:dyDescent="0.35">
      <c r="A285" s="1" t="s">
        <v>114</v>
      </c>
      <c r="B285" s="7" t="s">
        <v>790</v>
      </c>
      <c r="C285" s="18">
        <v>68629</v>
      </c>
      <c r="D285" s="1">
        <v>2005</v>
      </c>
      <c r="E285" s="8" t="s">
        <v>466</v>
      </c>
      <c r="F285" s="1" t="s">
        <v>4</v>
      </c>
      <c r="G285" s="1">
        <f t="shared" si="8"/>
        <v>14</v>
      </c>
      <c r="H285" s="17" t="s">
        <v>754</v>
      </c>
      <c r="I285" s="7" t="s">
        <v>479</v>
      </c>
      <c r="J285" s="7" t="s">
        <v>475</v>
      </c>
      <c r="K285" s="1"/>
      <c r="L285" s="1"/>
    </row>
    <row r="286" spans="1:13" x14ac:dyDescent="0.35">
      <c r="A286" s="1" t="s">
        <v>391</v>
      </c>
      <c r="B286" s="7" t="s">
        <v>794</v>
      </c>
      <c r="C286" s="18">
        <v>78177</v>
      </c>
      <c r="D286" s="1">
        <v>1987</v>
      </c>
      <c r="E286" s="8" t="s">
        <v>466</v>
      </c>
      <c r="F286" s="1" t="s">
        <v>150</v>
      </c>
      <c r="G286" s="1">
        <f t="shared" si="8"/>
        <v>32</v>
      </c>
      <c r="H286" s="17" t="s">
        <v>755</v>
      </c>
      <c r="I286" s="7" t="s">
        <v>479</v>
      </c>
      <c r="J286" s="7" t="s">
        <v>475</v>
      </c>
    </row>
    <row r="287" spans="1:13" x14ac:dyDescent="0.35">
      <c r="A287" s="1" t="s">
        <v>115</v>
      </c>
      <c r="B287" s="7" t="s">
        <v>795</v>
      </c>
      <c r="C287" s="18">
        <v>77629</v>
      </c>
      <c r="D287" s="1">
        <v>2010</v>
      </c>
      <c r="E287" s="8" t="s">
        <v>466</v>
      </c>
      <c r="F287" s="1" t="s">
        <v>4</v>
      </c>
      <c r="G287" s="1">
        <f t="shared" si="8"/>
        <v>9</v>
      </c>
      <c r="H287" s="17" t="s">
        <v>756</v>
      </c>
      <c r="I287" s="7" t="s">
        <v>479</v>
      </c>
      <c r="J287" s="7" t="s">
        <v>475</v>
      </c>
      <c r="K287" s="1"/>
      <c r="L287" s="1"/>
    </row>
    <row r="288" spans="1:13" x14ac:dyDescent="0.35">
      <c r="A288" s="1" t="s">
        <v>116</v>
      </c>
      <c r="B288" s="7" t="s">
        <v>796</v>
      </c>
      <c r="C288" s="18">
        <v>81164</v>
      </c>
      <c r="D288" s="1">
        <v>1924</v>
      </c>
      <c r="E288" s="8" t="s">
        <v>466</v>
      </c>
      <c r="F288" s="1" t="s">
        <v>117</v>
      </c>
      <c r="G288" s="1">
        <f t="shared" si="8"/>
        <v>95</v>
      </c>
      <c r="H288" s="17" t="s">
        <v>757</v>
      </c>
      <c r="I288" s="7" t="s">
        <v>479</v>
      </c>
      <c r="J288" s="7" t="s">
        <v>475</v>
      </c>
      <c r="K288" s="1"/>
      <c r="L288" s="1"/>
    </row>
    <row r="289" spans="1:13" x14ac:dyDescent="0.35">
      <c r="A289" s="1" t="s">
        <v>393</v>
      </c>
      <c r="B289" s="7" t="s">
        <v>789</v>
      </c>
      <c r="C289" s="18">
        <v>77383</v>
      </c>
      <c r="D289" s="1">
        <v>1910</v>
      </c>
      <c r="E289" s="8" t="s">
        <v>466</v>
      </c>
      <c r="F289" s="1" t="s">
        <v>121</v>
      </c>
      <c r="G289" s="1">
        <f t="shared" si="8"/>
        <v>109</v>
      </c>
      <c r="H289" s="17" t="s">
        <v>758</v>
      </c>
      <c r="I289" s="7" t="s">
        <v>479</v>
      </c>
      <c r="J289" s="7" t="s">
        <v>475</v>
      </c>
      <c r="K289" s="1"/>
      <c r="L289" s="1"/>
    </row>
    <row r="290" spans="1:13" x14ac:dyDescent="0.35">
      <c r="A290" s="1" t="s">
        <v>118</v>
      </c>
      <c r="B290" s="7" t="s">
        <v>793</v>
      </c>
      <c r="C290" s="18">
        <v>68879</v>
      </c>
      <c r="D290" s="1">
        <v>1964</v>
      </c>
      <c r="E290" s="8" t="s">
        <v>467</v>
      </c>
      <c r="F290" s="1" t="s">
        <v>119</v>
      </c>
      <c r="G290" s="1">
        <f t="shared" si="8"/>
        <v>55</v>
      </c>
      <c r="H290" s="17" t="s">
        <v>759</v>
      </c>
      <c r="I290" s="11" t="s">
        <v>479</v>
      </c>
      <c r="J290" s="11" t="s">
        <v>474</v>
      </c>
      <c r="K290" s="11"/>
      <c r="L290" s="11"/>
      <c r="M290" s="6"/>
    </row>
    <row r="291" spans="1:13" s="6" customFormat="1" x14ac:dyDescent="0.35">
      <c r="A291" s="11" t="s">
        <v>408</v>
      </c>
      <c r="B291" s="11" t="s">
        <v>796</v>
      </c>
      <c r="C291" s="18">
        <v>71954</v>
      </c>
      <c r="D291" s="11">
        <v>2015</v>
      </c>
      <c r="E291" s="12" t="s">
        <v>466</v>
      </c>
      <c r="F291" s="11" t="s">
        <v>1</v>
      </c>
      <c r="G291" s="1">
        <f t="shared" si="8"/>
        <v>4</v>
      </c>
      <c r="H291" s="17" t="s">
        <v>760</v>
      </c>
      <c r="I291" s="7" t="s">
        <v>479</v>
      </c>
      <c r="J291" s="7" t="s">
        <v>475</v>
      </c>
      <c r="K291"/>
      <c r="L291"/>
      <c r="M291"/>
    </row>
    <row r="292" spans="1:13" x14ac:dyDescent="0.35">
      <c r="A292" s="1" t="s">
        <v>10</v>
      </c>
      <c r="B292" s="7" t="s">
        <v>796</v>
      </c>
      <c r="C292" s="18">
        <v>78279</v>
      </c>
      <c r="D292" s="1">
        <v>2005</v>
      </c>
      <c r="E292" s="1" t="s">
        <v>466</v>
      </c>
      <c r="F292" s="1" t="s">
        <v>1</v>
      </c>
      <c r="G292" s="1">
        <f t="shared" si="8"/>
        <v>14</v>
      </c>
      <c r="H292" s="17" t="s">
        <v>761</v>
      </c>
      <c r="I292" s="11" t="s">
        <v>479</v>
      </c>
      <c r="J292" s="11" t="s">
        <v>475</v>
      </c>
      <c r="K292" s="11"/>
      <c r="L292" s="11"/>
      <c r="M292" s="6"/>
    </row>
    <row r="293" spans="1:13" x14ac:dyDescent="0.35">
      <c r="A293" s="5" t="s">
        <v>423</v>
      </c>
      <c r="B293" s="5" t="s">
        <v>793</v>
      </c>
      <c r="C293" s="18">
        <v>71660</v>
      </c>
      <c r="D293" s="4">
        <v>1935</v>
      </c>
      <c r="E293" s="14" t="s">
        <v>467</v>
      </c>
      <c r="F293" s="5" t="s">
        <v>440</v>
      </c>
      <c r="G293" s="1">
        <f t="shared" si="8"/>
        <v>84</v>
      </c>
      <c r="H293" s="17" t="s">
        <v>762</v>
      </c>
      <c r="I293" s="7" t="s">
        <v>479</v>
      </c>
      <c r="J293" s="7" t="s">
        <v>474</v>
      </c>
      <c r="K293" s="1"/>
      <c r="L293" s="1"/>
    </row>
    <row r="294" spans="1:13" x14ac:dyDescent="0.35">
      <c r="A294" s="1" t="s">
        <v>120</v>
      </c>
      <c r="B294" s="7" t="s">
        <v>789</v>
      </c>
      <c r="C294" s="18">
        <v>72271</v>
      </c>
      <c r="D294" s="1">
        <v>1910</v>
      </c>
      <c r="E294" s="8" t="s">
        <v>466</v>
      </c>
      <c r="F294" s="1" t="s">
        <v>121</v>
      </c>
      <c r="G294" s="1">
        <f t="shared" si="8"/>
        <v>109</v>
      </c>
      <c r="H294" s="17" t="s">
        <v>763</v>
      </c>
      <c r="I294" s="7" t="s">
        <v>479</v>
      </c>
      <c r="J294" s="7" t="s">
        <v>475</v>
      </c>
      <c r="K294" s="1"/>
      <c r="L294" s="1"/>
    </row>
    <row r="295" spans="1:13" x14ac:dyDescent="0.35">
      <c r="A295" s="1" t="s">
        <v>394</v>
      </c>
      <c r="B295" s="7" t="s">
        <v>793</v>
      </c>
      <c r="C295" s="18">
        <v>80215</v>
      </c>
      <c r="D295" s="1">
        <v>2017</v>
      </c>
      <c r="E295" s="8" t="s">
        <v>470</v>
      </c>
      <c r="F295" s="1" t="s">
        <v>24</v>
      </c>
      <c r="G295" s="1">
        <f t="shared" si="8"/>
        <v>2</v>
      </c>
      <c r="H295" s="17" t="s">
        <v>764</v>
      </c>
      <c r="I295" s="7" t="s">
        <v>479</v>
      </c>
      <c r="J295" s="7" t="s">
        <v>785</v>
      </c>
      <c r="K295" s="1"/>
      <c r="L295" s="1"/>
    </row>
    <row r="296" spans="1:13" x14ac:dyDescent="0.35">
      <c r="A296" s="1" t="s">
        <v>122</v>
      </c>
      <c r="B296" s="7" t="s">
        <v>793</v>
      </c>
      <c r="C296" s="18">
        <v>75055</v>
      </c>
      <c r="D296" s="1">
        <v>1934</v>
      </c>
      <c r="E296" s="8" t="s">
        <v>467</v>
      </c>
      <c r="F296" s="1" t="s">
        <v>123</v>
      </c>
      <c r="G296" s="1">
        <f t="shared" si="8"/>
        <v>85</v>
      </c>
      <c r="H296" s="17" t="s">
        <v>765</v>
      </c>
      <c r="I296" s="7" t="s">
        <v>479</v>
      </c>
      <c r="J296" s="7" t="s">
        <v>474</v>
      </c>
      <c r="K296" s="1"/>
      <c r="L296" s="1"/>
    </row>
    <row r="297" spans="1:13" ht="29" x14ac:dyDescent="0.35">
      <c r="A297" s="1" t="s">
        <v>124</v>
      </c>
      <c r="B297" s="7" t="s">
        <v>791</v>
      </c>
      <c r="C297" s="18">
        <v>64451</v>
      </c>
      <c r="D297" s="1">
        <v>1992</v>
      </c>
      <c r="E297" s="8" t="s">
        <v>467</v>
      </c>
      <c r="F297" s="1" t="s">
        <v>12</v>
      </c>
      <c r="G297" s="1">
        <f t="shared" si="8"/>
        <v>27</v>
      </c>
      <c r="H297" s="17" t="s">
        <v>766</v>
      </c>
      <c r="I297" s="7" t="s">
        <v>479</v>
      </c>
      <c r="J297" s="7" t="s">
        <v>474</v>
      </c>
      <c r="K297" s="1"/>
      <c r="L297" s="1"/>
    </row>
    <row r="298" spans="1:13" x14ac:dyDescent="0.35">
      <c r="A298" s="1" t="s">
        <v>125</v>
      </c>
      <c r="B298" s="7" t="s">
        <v>793</v>
      </c>
      <c r="C298" s="18">
        <v>65935</v>
      </c>
      <c r="D298" s="1">
        <v>1992</v>
      </c>
      <c r="E298" s="8" t="s">
        <v>467</v>
      </c>
      <c r="F298" s="1" t="s">
        <v>12</v>
      </c>
      <c r="G298" s="1">
        <f t="shared" ref="G298:G317" si="9">2019-D298</f>
        <v>27</v>
      </c>
      <c r="H298" s="17" t="s">
        <v>767</v>
      </c>
      <c r="I298" s="7" t="s">
        <v>479</v>
      </c>
      <c r="J298" s="7" t="s">
        <v>474</v>
      </c>
      <c r="K298" s="1"/>
      <c r="L298" s="1"/>
    </row>
    <row r="299" spans="1:13" x14ac:dyDescent="0.35">
      <c r="A299" s="1" t="s">
        <v>126</v>
      </c>
      <c r="B299" s="7" t="s">
        <v>795</v>
      </c>
      <c r="C299" s="18">
        <v>82425</v>
      </c>
      <c r="D299" s="1">
        <v>2010</v>
      </c>
      <c r="E299" s="8" t="s">
        <v>466</v>
      </c>
      <c r="F299" s="1" t="s">
        <v>4</v>
      </c>
      <c r="G299" s="1">
        <f t="shared" si="9"/>
        <v>9</v>
      </c>
      <c r="H299" s="17" t="s">
        <v>768</v>
      </c>
      <c r="I299" s="8" t="s">
        <v>479</v>
      </c>
      <c r="J299" s="8" t="s">
        <v>475</v>
      </c>
      <c r="K299" s="8"/>
      <c r="L299" s="8"/>
    </row>
    <row r="300" spans="1:13" ht="14.4" customHeight="1" x14ac:dyDescent="0.35">
      <c r="A300" s="8" t="s">
        <v>395</v>
      </c>
      <c r="B300" s="8" t="s">
        <v>789</v>
      </c>
      <c r="C300" s="18">
        <v>81543</v>
      </c>
      <c r="D300" s="8">
        <v>1910</v>
      </c>
      <c r="E300" s="8" t="s">
        <v>466</v>
      </c>
      <c r="F300" s="8" t="s">
        <v>459</v>
      </c>
      <c r="G300" s="1">
        <f t="shared" si="9"/>
        <v>109</v>
      </c>
      <c r="H300" s="17" t="s">
        <v>769</v>
      </c>
      <c r="I300" s="11" t="s">
        <v>479</v>
      </c>
      <c r="J300" s="11" t="s">
        <v>475</v>
      </c>
      <c r="K300" s="11"/>
      <c r="L300" s="11"/>
      <c r="M300" s="6"/>
    </row>
    <row r="301" spans="1:13" x14ac:dyDescent="0.35">
      <c r="A301" s="1" t="s">
        <v>127</v>
      </c>
      <c r="B301" s="7" t="s">
        <v>792</v>
      </c>
      <c r="C301" s="18">
        <v>78776</v>
      </c>
      <c r="D301" s="1">
        <v>2005</v>
      </c>
      <c r="E301" s="8" t="s">
        <v>466</v>
      </c>
      <c r="F301" s="1" t="s">
        <v>4</v>
      </c>
      <c r="G301" s="1">
        <f t="shared" si="9"/>
        <v>14</v>
      </c>
      <c r="H301" s="17" t="s">
        <v>770</v>
      </c>
      <c r="I301" s="7" t="s">
        <v>479</v>
      </c>
      <c r="J301" s="7" t="s">
        <v>475</v>
      </c>
      <c r="K301" s="1"/>
      <c r="L301" s="1"/>
    </row>
    <row r="302" spans="1:13" x14ac:dyDescent="0.35">
      <c r="A302" s="1" t="s">
        <v>128</v>
      </c>
      <c r="B302" s="7" t="s">
        <v>795</v>
      </c>
      <c r="C302" s="18">
        <v>71063</v>
      </c>
      <c r="D302" s="1">
        <v>2005</v>
      </c>
      <c r="E302" s="8" t="s">
        <v>466</v>
      </c>
      <c r="F302" s="1" t="s">
        <v>4</v>
      </c>
      <c r="G302" s="1">
        <f t="shared" si="9"/>
        <v>14</v>
      </c>
      <c r="H302" s="17" t="s">
        <v>771</v>
      </c>
      <c r="I302" s="11" t="s">
        <v>479</v>
      </c>
      <c r="J302" s="11" t="s">
        <v>475</v>
      </c>
      <c r="K302" s="11"/>
      <c r="L302" s="11"/>
      <c r="M302" s="6"/>
    </row>
    <row r="303" spans="1:13" x14ac:dyDescent="0.35">
      <c r="A303" s="9" t="s">
        <v>129</v>
      </c>
      <c r="B303" s="7" t="s">
        <v>796</v>
      </c>
      <c r="C303" s="18">
        <v>78240</v>
      </c>
      <c r="D303" s="9">
        <v>1857</v>
      </c>
      <c r="E303" s="8" t="s">
        <v>466</v>
      </c>
      <c r="F303" s="9" t="s">
        <v>130</v>
      </c>
      <c r="G303" s="9">
        <f t="shared" si="9"/>
        <v>162</v>
      </c>
      <c r="H303" s="17" t="s">
        <v>772</v>
      </c>
      <c r="I303" s="11" t="s">
        <v>479</v>
      </c>
      <c r="J303" s="11" t="s">
        <v>475</v>
      </c>
      <c r="K303" s="11"/>
      <c r="L303" s="11"/>
      <c r="M303" s="6"/>
    </row>
    <row r="304" spans="1:13" s="6" customFormat="1" x14ac:dyDescent="0.35">
      <c r="A304" s="11" t="s">
        <v>131</v>
      </c>
      <c r="B304" s="11" t="s">
        <v>793</v>
      </c>
      <c r="C304" s="18">
        <v>90048</v>
      </c>
      <c r="D304" s="11">
        <v>1934</v>
      </c>
      <c r="E304" s="12" t="s">
        <v>467</v>
      </c>
      <c r="F304" s="11" t="s">
        <v>132</v>
      </c>
      <c r="G304" s="1">
        <f t="shared" si="9"/>
        <v>85</v>
      </c>
      <c r="H304" s="17" t="s">
        <v>497</v>
      </c>
      <c r="I304" s="11" t="s">
        <v>479</v>
      </c>
      <c r="J304" s="11" t="s">
        <v>474</v>
      </c>
      <c r="K304" s="11"/>
      <c r="L304" s="11"/>
    </row>
    <row r="305" spans="1:12" x14ac:dyDescent="0.35">
      <c r="A305" s="1" t="s">
        <v>133</v>
      </c>
      <c r="B305" s="7" t="s">
        <v>795</v>
      </c>
      <c r="C305" s="18">
        <v>76491</v>
      </c>
      <c r="D305" s="1">
        <v>1951</v>
      </c>
      <c r="E305" s="8" t="s">
        <v>466</v>
      </c>
      <c r="F305" s="1" t="s">
        <v>134</v>
      </c>
      <c r="G305" s="1">
        <f t="shared" si="9"/>
        <v>68</v>
      </c>
      <c r="H305" s="17" t="s">
        <v>773</v>
      </c>
      <c r="I305" s="7" t="s">
        <v>479</v>
      </c>
      <c r="J305" s="7" t="s">
        <v>475</v>
      </c>
      <c r="K305" s="1"/>
      <c r="L305" s="1"/>
    </row>
    <row r="306" spans="1:12" x14ac:dyDescent="0.35">
      <c r="A306" s="1" t="s">
        <v>135</v>
      </c>
      <c r="B306" s="7" t="s">
        <v>790</v>
      </c>
      <c r="C306" s="18">
        <v>74048</v>
      </c>
      <c r="D306" s="1">
        <v>1885</v>
      </c>
      <c r="E306" s="8" t="s">
        <v>466</v>
      </c>
      <c r="F306" s="1" t="s">
        <v>136</v>
      </c>
      <c r="G306" s="1">
        <f t="shared" si="9"/>
        <v>134</v>
      </c>
      <c r="H306" s="17" t="s">
        <v>774</v>
      </c>
      <c r="I306" s="7" t="s">
        <v>479</v>
      </c>
      <c r="J306" s="7" t="s">
        <v>475</v>
      </c>
      <c r="K306" s="1"/>
      <c r="L306" s="1"/>
    </row>
    <row r="307" spans="1:12" x14ac:dyDescent="0.35">
      <c r="A307" s="1" t="s">
        <v>137</v>
      </c>
      <c r="B307" s="7" t="s">
        <v>793</v>
      </c>
      <c r="C307" s="18">
        <v>61320</v>
      </c>
      <c r="D307" s="1">
        <v>1997</v>
      </c>
      <c r="E307" s="8" t="s">
        <v>467</v>
      </c>
      <c r="F307" s="1" t="s">
        <v>138</v>
      </c>
      <c r="G307" s="1">
        <f t="shared" si="9"/>
        <v>22</v>
      </c>
      <c r="H307" s="17" t="s">
        <v>775</v>
      </c>
      <c r="I307" s="7" t="s">
        <v>479</v>
      </c>
      <c r="J307" s="7" t="s">
        <v>474</v>
      </c>
      <c r="K307" s="1"/>
      <c r="L307" s="1"/>
    </row>
    <row r="308" spans="1:12" x14ac:dyDescent="0.35">
      <c r="A308" s="1" t="s">
        <v>139</v>
      </c>
      <c r="B308" s="7" t="s">
        <v>796</v>
      </c>
      <c r="C308" s="18">
        <v>80604</v>
      </c>
      <c r="D308" s="1">
        <v>2005</v>
      </c>
      <c r="E308" s="8" t="s">
        <v>466</v>
      </c>
      <c r="F308" s="1" t="s">
        <v>1</v>
      </c>
      <c r="G308" s="1">
        <f t="shared" si="9"/>
        <v>14</v>
      </c>
      <c r="H308" s="17" t="s">
        <v>776</v>
      </c>
      <c r="I308" s="7" t="s">
        <v>479</v>
      </c>
      <c r="J308" s="7" t="s">
        <v>475</v>
      </c>
      <c r="K308" s="1"/>
      <c r="L308" s="1"/>
    </row>
    <row r="309" spans="1:12" x14ac:dyDescent="0.35">
      <c r="A309" s="1" t="s">
        <v>140</v>
      </c>
      <c r="B309" s="7" t="s">
        <v>789</v>
      </c>
      <c r="C309" s="18">
        <v>72756</v>
      </c>
      <c r="D309" s="1">
        <v>1874</v>
      </c>
      <c r="E309" s="8" t="s">
        <v>466</v>
      </c>
      <c r="F309" s="1" t="s">
        <v>33</v>
      </c>
      <c r="G309" s="1">
        <f t="shared" si="9"/>
        <v>145</v>
      </c>
      <c r="H309" s="17" t="s">
        <v>613</v>
      </c>
      <c r="I309" s="7" t="s">
        <v>479</v>
      </c>
      <c r="J309" s="7" t="s">
        <v>475</v>
      </c>
      <c r="K309" s="1"/>
      <c r="L309" s="1"/>
    </row>
    <row r="310" spans="1:12" x14ac:dyDescent="0.35">
      <c r="A310" s="1" t="s">
        <v>141</v>
      </c>
      <c r="B310" s="7" t="s">
        <v>795</v>
      </c>
      <c r="C310" s="18">
        <v>68538</v>
      </c>
      <c r="D310" s="1">
        <v>2005</v>
      </c>
      <c r="E310" s="8" t="s">
        <v>466</v>
      </c>
      <c r="F310" s="1" t="s">
        <v>142</v>
      </c>
      <c r="G310" s="1">
        <f t="shared" si="9"/>
        <v>14</v>
      </c>
      <c r="H310" s="17" t="s">
        <v>777</v>
      </c>
      <c r="I310" s="8" t="s">
        <v>479</v>
      </c>
      <c r="J310" s="8" t="s">
        <v>475</v>
      </c>
      <c r="K310" s="8"/>
      <c r="L310" s="8"/>
    </row>
    <row r="311" spans="1:12" x14ac:dyDescent="0.35">
      <c r="A311" s="8" t="s">
        <v>352</v>
      </c>
      <c r="B311" s="8" t="s">
        <v>789</v>
      </c>
      <c r="C311" s="18">
        <v>79644</v>
      </c>
      <c r="D311" s="8">
        <v>1922</v>
      </c>
      <c r="E311" s="8" t="s">
        <v>466</v>
      </c>
      <c r="F311" s="8" t="s">
        <v>452</v>
      </c>
      <c r="G311" s="1">
        <f t="shared" si="9"/>
        <v>97</v>
      </c>
      <c r="H311" s="17" t="s">
        <v>778</v>
      </c>
      <c r="I311" s="8" t="s">
        <v>479</v>
      </c>
      <c r="J311" s="8" t="s">
        <v>475</v>
      </c>
      <c r="K311" s="1"/>
      <c r="L311" s="1"/>
    </row>
    <row r="312" spans="1:12" x14ac:dyDescent="0.35">
      <c r="A312" s="1" t="s">
        <v>144</v>
      </c>
      <c r="B312" s="8" t="s">
        <v>789</v>
      </c>
      <c r="C312" s="18">
        <v>76444</v>
      </c>
      <c r="D312" s="1">
        <v>1874</v>
      </c>
      <c r="E312" s="8" t="s">
        <v>466</v>
      </c>
      <c r="F312" s="1" t="s">
        <v>145</v>
      </c>
      <c r="G312" s="1">
        <f t="shared" si="9"/>
        <v>145</v>
      </c>
      <c r="H312" s="17" t="s">
        <v>779</v>
      </c>
      <c r="I312" s="8" t="s">
        <v>479</v>
      </c>
      <c r="J312" s="8" t="s">
        <v>475</v>
      </c>
      <c r="K312" s="1"/>
      <c r="L312" s="1"/>
    </row>
    <row r="313" spans="1:12" x14ac:dyDescent="0.35">
      <c r="A313" s="1" t="s">
        <v>146</v>
      </c>
      <c r="B313" s="8" t="s">
        <v>791</v>
      </c>
      <c r="C313" s="18">
        <v>73116</v>
      </c>
      <c r="D313" s="1">
        <v>2005</v>
      </c>
      <c r="E313" s="8" t="s">
        <v>466</v>
      </c>
      <c r="F313" s="1" t="s">
        <v>147</v>
      </c>
      <c r="G313" s="1">
        <f t="shared" si="9"/>
        <v>14</v>
      </c>
      <c r="H313" s="17" t="s">
        <v>780</v>
      </c>
      <c r="I313" s="8" t="s">
        <v>479</v>
      </c>
      <c r="J313" s="8" t="s">
        <v>475</v>
      </c>
      <c r="K313" s="1"/>
      <c r="L313" s="1"/>
    </row>
    <row r="314" spans="1:12" x14ac:dyDescent="0.35">
      <c r="A314" s="1" t="s">
        <v>148</v>
      </c>
      <c r="B314" s="8" t="s">
        <v>790</v>
      </c>
      <c r="C314" s="18">
        <v>75718</v>
      </c>
      <c r="D314" s="1">
        <v>2010</v>
      </c>
      <c r="E314" s="8" t="s">
        <v>466</v>
      </c>
      <c r="F314" s="1" t="s">
        <v>149</v>
      </c>
      <c r="G314" s="1">
        <f t="shared" si="9"/>
        <v>9</v>
      </c>
      <c r="H314" s="17" t="s">
        <v>781</v>
      </c>
      <c r="I314" s="8" t="s">
        <v>479</v>
      </c>
      <c r="J314" s="8" t="s">
        <v>475</v>
      </c>
      <c r="K314" s="1"/>
      <c r="L314" s="1"/>
    </row>
    <row r="315" spans="1:12" x14ac:dyDescent="0.35">
      <c r="A315" s="1" t="s">
        <v>13</v>
      </c>
      <c r="B315" s="8" t="s">
        <v>791</v>
      </c>
      <c r="C315" s="18">
        <v>74902</v>
      </c>
      <c r="D315" s="1">
        <v>1964</v>
      </c>
      <c r="E315" s="1" t="s">
        <v>467</v>
      </c>
      <c r="F315" s="1" t="s">
        <v>14</v>
      </c>
      <c r="G315" s="1">
        <f t="shared" si="9"/>
        <v>55</v>
      </c>
      <c r="H315" s="17" t="s">
        <v>782</v>
      </c>
      <c r="I315" s="8" t="s">
        <v>479</v>
      </c>
      <c r="J315" s="8" t="s">
        <v>474</v>
      </c>
      <c r="K315" s="1"/>
      <c r="L315" s="1"/>
    </row>
    <row r="316" spans="1:12" x14ac:dyDescent="0.35">
      <c r="A316" s="1" t="s">
        <v>396</v>
      </c>
      <c r="B316" s="8" t="s">
        <v>796</v>
      </c>
      <c r="C316" s="18">
        <v>79907</v>
      </c>
      <c r="D316" s="1">
        <v>2015</v>
      </c>
      <c r="E316" s="8" t="s">
        <v>466</v>
      </c>
      <c r="F316" s="1" t="s">
        <v>1</v>
      </c>
      <c r="G316" s="1">
        <f t="shared" si="9"/>
        <v>4</v>
      </c>
      <c r="H316" s="17" t="s">
        <v>783</v>
      </c>
      <c r="I316" s="8" t="s">
        <v>479</v>
      </c>
      <c r="J316" s="8" t="s">
        <v>475</v>
      </c>
      <c r="K316" s="1"/>
      <c r="L316" s="1"/>
    </row>
    <row r="317" spans="1:12" x14ac:dyDescent="0.35">
      <c r="A317" s="1" t="s">
        <v>23</v>
      </c>
      <c r="B317" s="8" t="s">
        <v>794</v>
      </c>
      <c r="C317" s="18">
        <v>69076</v>
      </c>
      <c r="D317" s="1">
        <v>1992</v>
      </c>
      <c r="E317" s="1" t="s">
        <v>467</v>
      </c>
      <c r="F317" s="1" t="s">
        <v>12</v>
      </c>
      <c r="G317" s="1">
        <f t="shared" si="9"/>
        <v>27</v>
      </c>
      <c r="H317" s="17" t="s">
        <v>784</v>
      </c>
      <c r="I317" s="8" t="s">
        <v>479</v>
      </c>
      <c r="J317" s="8" t="s">
        <v>474</v>
      </c>
      <c r="K317" s="9"/>
      <c r="L317" s="9"/>
    </row>
    <row r="318" spans="1:12" x14ac:dyDescent="0.35">
      <c r="A318" s="9"/>
      <c r="B318" s="9"/>
      <c r="D318" s="9"/>
      <c r="E318" s="8"/>
      <c r="F318" s="9"/>
      <c r="G318" s="9"/>
      <c r="H318" s="9"/>
    </row>
    <row r="321" spans="2:7" x14ac:dyDescent="0.35">
      <c r="G321" s="1"/>
    </row>
    <row r="324" spans="2:7" x14ac:dyDescent="0.35">
      <c r="B324" t="s">
        <v>820</v>
      </c>
      <c r="C324" t="s">
        <v>804</v>
      </c>
      <c r="D324" s="20" t="s">
        <v>898</v>
      </c>
      <c r="E324" s="20">
        <f>17022/316</f>
        <v>53.867088607594937</v>
      </c>
    </row>
    <row r="326" spans="2:7" x14ac:dyDescent="0.35">
      <c r="B326" t="s">
        <v>806</v>
      </c>
      <c r="C326" t="s">
        <v>807</v>
      </c>
      <c r="D326" s="20" t="s">
        <v>898</v>
      </c>
      <c r="E326" s="20">
        <f>11815/204</f>
        <v>57.916666666666664</v>
      </c>
    </row>
    <row r="327" spans="2:7" x14ac:dyDescent="0.35">
      <c r="B327" t="s">
        <v>805</v>
      </c>
      <c r="C327" t="s">
        <v>808</v>
      </c>
      <c r="D327" s="20" t="s">
        <v>898</v>
      </c>
      <c r="E327" s="20">
        <f>5103/104</f>
        <v>49.067307692307693</v>
      </c>
    </row>
    <row r="328" spans="2:7" x14ac:dyDescent="0.35">
      <c r="B328" t="s">
        <v>809</v>
      </c>
      <c r="C328" t="s">
        <v>810</v>
      </c>
      <c r="D328" s="20" t="s">
        <v>898</v>
      </c>
      <c r="E328" s="20">
        <f>26/4</f>
        <v>6.5</v>
      </c>
    </row>
    <row r="329" spans="2:7" x14ac:dyDescent="0.35">
      <c r="B329" t="s">
        <v>811</v>
      </c>
      <c r="C329" t="s">
        <v>812</v>
      </c>
      <c r="D329" s="20" t="s">
        <v>898</v>
      </c>
      <c r="E329">
        <v>2</v>
      </c>
    </row>
    <row r="330" spans="2:7" x14ac:dyDescent="0.35">
      <c r="B330" t="s">
        <v>813</v>
      </c>
      <c r="C330" t="s">
        <v>814</v>
      </c>
      <c r="D330" s="20" t="s">
        <v>898</v>
      </c>
      <c r="E330">
        <v>9</v>
      </c>
    </row>
    <row r="331" spans="2:7" x14ac:dyDescent="0.35">
      <c r="B331" t="s">
        <v>815</v>
      </c>
      <c r="C331" t="s">
        <v>816</v>
      </c>
      <c r="D331" s="20" t="s">
        <v>898</v>
      </c>
      <c r="E331">
        <v>45</v>
      </c>
    </row>
    <row r="332" spans="2:7" x14ac:dyDescent="0.35">
      <c r="B332" t="s">
        <v>817</v>
      </c>
      <c r="C332" t="s">
        <v>818</v>
      </c>
      <c r="D332" s="20" t="s">
        <v>898</v>
      </c>
      <c r="E332">
        <v>22</v>
      </c>
    </row>
  </sheetData>
  <autoFilter ref="A1:L320" xr:uid="{37867D93-B880-4077-9C3C-AD06EBC42A8B}">
    <sortState xmlns:xlrd2="http://schemas.microsoft.com/office/spreadsheetml/2017/richdata2" ref="A2:I318">
      <sortCondition ref="A1:A318"/>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59AC5-28B1-4376-92DC-893A75E4611B}">
  <dimension ref="A1:M68"/>
  <sheetViews>
    <sheetView topLeftCell="A48" workbookViewId="0">
      <selection activeCell="A64" sqref="A64:B64"/>
    </sheetView>
  </sheetViews>
  <sheetFormatPr defaultRowHeight="14.5" x14ac:dyDescent="0.35"/>
  <cols>
    <col min="1" max="1" width="41.26953125" bestFit="1" customWidth="1"/>
    <col min="6" max="6" width="45.6328125" customWidth="1"/>
    <col min="8" max="8" width="27.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205</v>
      </c>
      <c r="B2" s="1" t="s">
        <v>789</v>
      </c>
      <c r="C2" s="18">
        <v>70567</v>
      </c>
      <c r="D2" s="1">
        <v>1857</v>
      </c>
      <c r="E2" s="8" t="s">
        <v>466</v>
      </c>
      <c r="F2" s="1" t="s">
        <v>206</v>
      </c>
      <c r="G2" s="1">
        <v>162</v>
      </c>
      <c r="H2" s="1" t="s">
        <v>481</v>
      </c>
      <c r="I2" s="1" t="s">
        <v>479</v>
      </c>
      <c r="J2" s="1" t="s">
        <v>475</v>
      </c>
      <c r="K2" s="1"/>
      <c r="L2" s="1"/>
    </row>
    <row r="3" spans="1:13" x14ac:dyDescent="0.35">
      <c r="A3" s="8" t="s">
        <v>208</v>
      </c>
      <c r="B3" s="8" t="s">
        <v>789</v>
      </c>
      <c r="C3" s="18">
        <v>79063</v>
      </c>
      <c r="D3" s="8">
        <v>1950</v>
      </c>
      <c r="E3" s="8" t="s">
        <v>466</v>
      </c>
      <c r="F3" s="8" t="s">
        <v>446</v>
      </c>
      <c r="G3" s="9">
        <v>69</v>
      </c>
      <c r="H3" s="8" t="s">
        <v>484</v>
      </c>
      <c r="I3" s="8" t="s">
        <v>479</v>
      </c>
      <c r="J3" s="8" t="s">
        <v>475</v>
      </c>
      <c r="K3" s="1"/>
      <c r="L3" s="1"/>
    </row>
    <row r="4" spans="1:13" x14ac:dyDescent="0.35">
      <c r="A4" s="5" t="s">
        <v>424</v>
      </c>
      <c r="B4" s="5" t="s">
        <v>789</v>
      </c>
      <c r="C4" s="18">
        <v>87102</v>
      </c>
      <c r="D4" s="4">
        <v>1931</v>
      </c>
      <c r="E4" s="14" t="s">
        <v>466</v>
      </c>
      <c r="F4" s="5" t="s">
        <v>33</v>
      </c>
      <c r="G4" s="1">
        <v>88</v>
      </c>
      <c r="H4" s="8" t="s">
        <v>485</v>
      </c>
      <c r="I4" s="8" t="s">
        <v>479</v>
      </c>
      <c r="J4" s="8" t="s">
        <v>475</v>
      </c>
      <c r="K4" s="1"/>
      <c r="L4" s="1"/>
    </row>
    <row r="5" spans="1:13" x14ac:dyDescent="0.35">
      <c r="A5" s="5" t="s">
        <v>422</v>
      </c>
      <c r="B5" s="5" t="s">
        <v>789</v>
      </c>
      <c r="C5" s="18">
        <v>82897</v>
      </c>
      <c r="D5" s="4">
        <v>1924</v>
      </c>
      <c r="E5" s="14" t="s">
        <v>466</v>
      </c>
      <c r="F5" s="5" t="s">
        <v>33</v>
      </c>
      <c r="G5" s="1">
        <v>95</v>
      </c>
      <c r="H5" s="8" t="s">
        <v>486</v>
      </c>
      <c r="I5" s="8" t="s">
        <v>479</v>
      </c>
      <c r="J5" s="8" t="s">
        <v>475</v>
      </c>
      <c r="K5" s="1"/>
      <c r="L5" s="1"/>
    </row>
    <row r="6" spans="1:13" x14ac:dyDescent="0.35">
      <c r="A6" s="1" t="s">
        <v>358</v>
      </c>
      <c r="B6" s="5" t="s">
        <v>789</v>
      </c>
      <c r="C6" s="18">
        <v>86431</v>
      </c>
      <c r="D6" s="1">
        <v>1922</v>
      </c>
      <c r="E6" s="8" t="s">
        <v>466</v>
      </c>
      <c r="F6" s="1" t="s">
        <v>33</v>
      </c>
      <c r="G6" s="1">
        <v>97</v>
      </c>
      <c r="H6" s="8" t="s">
        <v>487</v>
      </c>
      <c r="I6" s="8" t="s">
        <v>479</v>
      </c>
      <c r="J6" s="8" t="s">
        <v>475</v>
      </c>
      <c r="K6" s="1"/>
      <c r="L6" s="1"/>
    </row>
    <row r="7" spans="1:13" x14ac:dyDescent="0.35">
      <c r="A7" s="1" t="s">
        <v>18</v>
      </c>
      <c r="B7" s="5" t="s">
        <v>789</v>
      </c>
      <c r="C7" s="18">
        <v>80289</v>
      </c>
      <c r="D7" s="1">
        <v>1906</v>
      </c>
      <c r="E7" s="1" t="s">
        <v>466</v>
      </c>
      <c r="F7" s="1" t="s">
        <v>19</v>
      </c>
      <c r="G7" s="1">
        <v>113</v>
      </c>
      <c r="H7" s="8" t="s">
        <v>494</v>
      </c>
      <c r="I7" s="8" t="s">
        <v>479</v>
      </c>
      <c r="J7" s="8" t="s">
        <v>475</v>
      </c>
      <c r="K7" s="1"/>
      <c r="L7" s="1"/>
    </row>
    <row r="8" spans="1:13" x14ac:dyDescent="0.35">
      <c r="A8" s="1" t="s">
        <v>297</v>
      </c>
      <c r="B8" s="5" t="s">
        <v>789</v>
      </c>
      <c r="C8" s="18">
        <v>75401</v>
      </c>
      <c r="D8" s="1">
        <v>1924</v>
      </c>
      <c r="E8" s="8" t="s">
        <v>466</v>
      </c>
      <c r="F8" s="1" t="s">
        <v>298</v>
      </c>
      <c r="G8" s="1">
        <v>95</v>
      </c>
      <c r="H8" s="7" t="s">
        <v>505</v>
      </c>
      <c r="I8" s="7" t="s">
        <v>479</v>
      </c>
      <c r="J8" s="7" t="s">
        <v>475</v>
      </c>
      <c r="K8" s="1"/>
      <c r="L8" s="1"/>
    </row>
    <row r="9" spans="1:13" x14ac:dyDescent="0.35">
      <c r="A9" s="8" t="s">
        <v>304</v>
      </c>
      <c r="B9" s="8" t="s">
        <v>789</v>
      </c>
      <c r="C9" s="18">
        <v>77997</v>
      </c>
      <c r="D9" s="8">
        <v>1924</v>
      </c>
      <c r="E9" s="8" t="s">
        <v>466</v>
      </c>
      <c r="F9" s="8" t="s">
        <v>143</v>
      </c>
      <c r="G9" s="1">
        <v>95</v>
      </c>
      <c r="H9" s="8" t="s">
        <v>512</v>
      </c>
      <c r="I9" s="8" t="s">
        <v>479</v>
      </c>
      <c r="J9" s="8" t="s">
        <v>475</v>
      </c>
      <c r="K9" s="1"/>
      <c r="L9" s="1"/>
    </row>
    <row r="10" spans="1:13" x14ac:dyDescent="0.35">
      <c r="A10" s="1" t="s">
        <v>309</v>
      </c>
      <c r="B10" s="5" t="s">
        <v>789</v>
      </c>
      <c r="C10" s="18">
        <v>69889</v>
      </c>
      <c r="D10" s="1">
        <v>2010</v>
      </c>
      <c r="E10" s="8" t="s">
        <v>469</v>
      </c>
      <c r="F10" s="1" t="s">
        <v>310</v>
      </c>
      <c r="G10" s="1">
        <v>9</v>
      </c>
      <c r="H10" s="8" t="s">
        <v>520</v>
      </c>
      <c r="I10" s="8" t="s">
        <v>479</v>
      </c>
      <c r="J10" s="8" t="s">
        <v>508</v>
      </c>
      <c r="K10" s="1"/>
      <c r="L10" s="1"/>
    </row>
    <row r="11" spans="1:13" x14ac:dyDescent="0.35">
      <c r="A11" s="1" t="s">
        <v>317</v>
      </c>
      <c r="B11" s="5" t="s">
        <v>789</v>
      </c>
      <c r="C11" s="18">
        <v>79659</v>
      </c>
      <c r="D11" s="1">
        <v>1970</v>
      </c>
      <c r="E11" s="8" t="s">
        <v>466</v>
      </c>
      <c r="F11" s="1" t="s">
        <v>4</v>
      </c>
      <c r="G11" s="1">
        <v>49</v>
      </c>
      <c r="H11" s="8" t="s">
        <v>528</v>
      </c>
      <c r="I11" s="8" t="s">
        <v>479</v>
      </c>
      <c r="J11" s="8" t="s">
        <v>475</v>
      </c>
      <c r="K11" s="1"/>
      <c r="L11" s="1"/>
    </row>
    <row r="12" spans="1:13" x14ac:dyDescent="0.35">
      <c r="A12" s="1" t="s">
        <v>281</v>
      </c>
      <c r="B12" s="5" t="s">
        <v>789</v>
      </c>
      <c r="C12" s="18">
        <v>70991</v>
      </c>
      <c r="D12" s="1">
        <v>2010</v>
      </c>
      <c r="E12" s="8" t="s">
        <v>466</v>
      </c>
      <c r="F12" s="1" t="s">
        <v>4</v>
      </c>
      <c r="G12" s="1">
        <v>9</v>
      </c>
      <c r="H12" s="8" t="s">
        <v>542</v>
      </c>
      <c r="I12" s="8" t="s">
        <v>479</v>
      </c>
      <c r="J12" s="8" t="s">
        <v>475</v>
      </c>
    </row>
    <row r="13" spans="1:13" x14ac:dyDescent="0.35">
      <c r="A13" s="1" t="s">
        <v>284</v>
      </c>
      <c r="B13" s="5" t="s">
        <v>789</v>
      </c>
      <c r="C13" s="18">
        <v>71646</v>
      </c>
      <c r="D13" s="1">
        <v>1924</v>
      </c>
      <c r="E13" s="8" t="s">
        <v>466</v>
      </c>
      <c r="F13" s="1" t="s">
        <v>214</v>
      </c>
      <c r="G13" s="1">
        <v>95</v>
      </c>
      <c r="H13" s="8" t="s">
        <v>544</v>
      </c>
      <c r="I13" s="8" t="s">
        <v>479</v>
      </c>
      <c r="J13" s="8" t="s">
        <v>475</v>
      </c>
      <c r="K13" s="1"/>
      <c r="L13" s="1"/>
    </row>
    <row r="14" spans="1:13" x14ac:dyDescent="0.35">
      <c r="A14" s="1" t="s">
        <v>285</v>
      </c>
      <c r="B14" s="5" t="s">
        <v>789</v>
      </c>
      <c r="C14" s="18">
        <v>82305</v>
      </c>
      <c r="D14" s="1">
        <v>1924</v>
      </c>
      <c r="E14" s="8" t="s">
        <v>466</v>
      </c>
      <c r="F14" s="1" t="s">
        <v>33</v>
      </c>
      <c r="G14" s="1">
        <v>95</v>
      </c>
      <c r="H14" s="8" t="s">
        <v>545</v>
      </c>
      <c r="I14" s="8" t="s">
        <v>479</v>
      </c>
      <c r="J14" s="8" t="s">
        <v>475</v>
      </c>
      <c r="K14" s="1"/>
      <c r="L14" s="1"/>
    </row>
    <row r="15" spans="1:13" s="6" customFormat="1" x14ac:dyDescent="0.35">
      <c r="A15" s="11" t="s">
        <v>264</v>
      </c>
      <c r="B15" s="11" t="s">
        <v>789</v>
      </c>
      <c r="C15" s="18">
        <v>80824</v>
      </c>
      <c r="D15" s="11">
        <v>2010</v>
      </c>
      <c r="E15" s="12" t="s">
        <v>466</v>
      </c>
      <c r="F15" s="11" t="s">
        <v>4</v>
      </c>
      <c r="G15" s="1">
        <v>9</v>
      </c>
      <c r="H15" s="11" t="s">
        <v>556</v>
      </c>
      <c r="I15" s="15" t="s">
        <v>479</v>
      </c>
      <c r="J15" s="15" t="s">
        <v>475</v>
      </c>
      <c r="K15" s="1"/>
      <c r="L15" s="1"/>
      <c r="M15"/>
    </row>
    <row r="16" spans="1:13" x14ac:dyDescent="0.35">
      <c r="A16" s="1" t="s">
        <v>270</v>
      </c>
      <c r="B16" s="8" t="s">
        <v>789</v>
      </c>
      <c r="C16" s="18">
        <v>73570</v>
      </c>
      <c r="D16" s="1">
        <v>2010</v>
      </c>
      <c r="E16" s="8" t="s">
        <v>466</v>
      </c>
      <c r="F16" s="1" t="s">
        <v>4</v>
      </c>
      <c r="G16" s="1">
        <v>9</v>
      </c>
      <c r="H16" s="8" t="s">
        <v>560</v>
      </c>
      <c r="I16" s="8" t="s">
        <v>479</v>
      </c>
      <c r="J16" s="8" t="s">
        <v>475</v>
      </c>
      <c r="K16" s="1"/>
      <c r="L16" s="1"/>
    </row>
    <row r="17" spans="1:13" x14ac:dyDescent="0.35">
      <c r="A17" s="1" t="s">
        <v>273</v>
      </c>
      <c r="B17" s="8" t="s">
        <v>789</v>
      </c>
      <c r="C17" s="18">
        <v>73496</v>
      </c>
      <c r="D17" s="1">
        <v>1892</v>
      </c>
      <c r="E17" s="8" t="s">
        <v>466</v>
      </c>
      <c r="F17" s="1" t="s">
        <v>274</v>
      </c>
      <c r="G17" s="1">
        <v>127</v>
      </c>
      <c r="H17" s="8" t="s">
        <v>570</v>
      </c>
      <c r="I17" s="8" t="s">
        <v>479</v>
      </c>
      <c r="J17" s="8" t="s">
        <v>475</v>
      </c>
    </row>
    <row r="18" spans="1:13" s="10" customFormat="1" x14ac:dyDescent="0.35">
      <c r="A18" s="1" t="s">
        <v>151</v>
      </c>
      <c r="B18" s="8" t="s">
        <v>789</v>
      </c>
      <c r="C18" s="18">
        <v>80378</v>
      </c>
      <c r="D18" s="1">
        <v>1910</v>
      </c>
      <c r="E18" s="8" t="s">
        <v>466</v>
      </c>
      <c r="F18" s="1" t="s">
        <v>152</v>
      </c>
      <c r="G18" s="1">
        <v>109</v>
      </c>
      <c r="H18" s="8" t="s">
        <v>571</v>
      </c>
      <c r="I18" s="8" t="s">
        <v>479</v>
      </c>
      <c r="J18" s="8" t="s">
        <v>475</v>
      </c>
      <c r="K18" s="1"/>
      <c r="L18" s="1"/>
      <c r="M18"/>
    </row>
    <row r="19" spans="1:13" x14ac:dyDescent="0.35">
      <c r="A19" s="1" t="s">
        <v>371</v>
      </c>
      <c r="B19" s="8" t="s">
        <v>789</v>
      </c>
      <c r="C19" s="18">
        <v>80493</v>
      </c>
      <c r="D19" s="1">
        <v>2015</v>
      </c>
      <c r="E19" s="8" t="s">
        <v>466</v>
      </c>
      <c r="F19" s="1" t="s">
        <v>1</v>
      </c>
      <c r="G19" s="1">
        <v>4</v>
      </c>
      <c r="H19" s="8" t="s">
        <v>573</v>
      </c>
      <c r="I19" s="8" t="s">
        <v>479</v>
      </c>
      <c r="J19" s="8" t="s">
        <v>475</v>
      </c>
      <c r="K19" s="8"/>
      <c r="L19" s="8"/>
    </row>
    <row r="20" spans="1:13" x14ac:dyDescent="0.35">
      <c r="A20" s="1" t="s">
        <v>157</v>
      </c>
      <c r="B20" s="8" t="s">
        <v>789</v>
      </c>
      <c r="C20" s="18">
        <v>78393</v>
      </c>
      <c r="D20" s="1">
        <v>1874</v>
      </c>
      <c r="E20" s="8" t="s">
        <v>466</v>
      </c>
      <c r="F20" s="1" t="s">
        <v>158</v>
      </c>
      <c r="G20" s="1">
        <v>145</v>
      </c>
      <c r="H20" s="8" t="s">
        <v>577</v>
      </c>
      <c r="I20" s="8" t="s">
        <v>479</v>
      </c>
      <c r="J20" s="8" t="s">
        <v>475</v>
      </c>
      <c r="K20" s="1"/>
      <c r="L20" s="1"/>
    </row>
    <row r="21" spans="1:13" x14ac:dyDescent="0.35">
      <c r="A21" s="1" t="s">
        <v>398</v>
      </c>
      <c r="B21" s="8" t="s">
        <v>789</v>
      </c>
      <c r="C21" s="18">
        <v>77843</v>
      </c>
      <c r="D21" s="1">
        <v>1880</v>
      </c>
      <c r="E21" s="8" t="s">
        <v>466</v>
      </c>
      <c r="F21" s="1" t="s">
        <v>465</v>
      </c>
      <c r="G21" s="1">
        <v>139</v>
      </c>
      <c r="H21" s="8" t="s">
        <v>579</v>
      </c>
      <c r="I21" s="8" t="s">
        <v>479</v>
      </c>
      <c r="J21" s="8" t="s">
        <v>475</v>
      </c>
      <c r="K21" s="8"/>
      <c r="L21" s="8"/>
    </row>
    <row r="22" spans="1:13" x14ac:dyDescent="0.35">
      <c r="A22" s="8" t="s">
        <v>416</v>
      </c>
      <c r="B22" s="8" t="s">
        <v>789</v>
      </c>
      <c r="C22" s="18">
        <v>70737</v>
      </c>
      <c r="D22" s="8">
        <v>1970</v>
      </c>
      <c r="E22" s="8" t="s">
        <v>466</v>
      </c>
      <c r="F22" s="8" t="s">
        <v>462</v>
      </c>
      <c r="G22" s="1">
        <v>49</v>
      </c>
      <c r="H22" s="8" t="s">
        <v>580</v>
      </c>
      <c r="I22" s="8" t="s">
        <v>479</v>
      </c>
      <c r="J22" s="8" t="s">
        <v>475</v>
      </c>
      <c r="K22" s="1"/>
      <c r="L22" s="1"/>
    </row>
    <row r="23" spans="1:13" x14ac:dyDescent="0.35">
      <c r="A23" s="1" t="s">
        <v>160</v>
      </c>
      <c r="B23" s="8" t="s">
        <v>789</v>
      </c>
      <c r="C23" s="18">
        <v>85855</v>
      </c>
      <c r="D23" s="1">
        <v>1895</v>
      </c>
      <c r="E23" s="8" t="s">
        <v>466</v>
      </c>
      <c r="F23" s="1" t="s">
        <v>161</v>
      </c>
      <c r="G23" s="1">
        <v>124</v>
      </c>
      <c r="H23" s="8" t="s">
        <v>582</v>
      </c>
      <c r="I23" s="8" t="s">
        <v>479</v>
      </c>
      <c r="J23" s="8" t="s">
        <v>475</v>
      </c>
      <c r="K23" s="1"/>
      <c r="L23" s="1"/>
    </row>
    <row r="24" spans="1:13" x14ac:dyDescent="0.35">
      <c r="A24" s="1" t="s">
        <v>168</v>
      </c>
      <c r="B24" s="7" t="s">
        <v>789</v>
      </c>
      <c r="C24" s="18">
        <v>73283</v>
      </c>
      <c r="D24" s="1">
        <v>2010</v>
      </c>
      <c r="E24" s="8" t="s">
        <v>466</v>
      </c>
      <c r="F24" s="1" t="s">
        <v>4</v>
      </c>
      <c r="G24" s="1">
        <v>9</v>
      </c>
      <c r="H24" s="7" t="s">
        <v>529</v>
      </c>
      <c r="I24" s="7" t="s">
        <v>479</v>
      </c>
      <c r="J24" s="7" t="s">
        <v>475</v>
      </c>
      <c r="K24" s="1"/>
      <c r="L24" s="1"/>
    </row>
    <row r="25" spans="1:13" x14ac:dyDescent="0.35">
      <c r="A25" s="1" t="s">
        <v>169</v>
      </c>
      <c r="B25" s="7" t="s">
        <v>789</v>
      </c>
      <c r="C25" s="18">
        <v>72607</v>
      </c>
      <c r="D25" s="1">
        <v>1880</v>
      </c>
      <c r="E25" s="8" t="s">
        <v>466</v>
      </c>
      <c r="F25" s="1" t="s">
        <v>170</v>
      </c>
      <c r="G25" s="1">
        <v>139</v>
      </c>
      <c r="H25" s="7" t="s">
        <v>588</v>
      </c>
      <c r="I25" s="7" t="s">
        <v>479</v>
      </c>
      <c r="J25" s="7" t="s">
        <v>475</v>
      </c>
      <c r="K25" s="1"/>
      <c r="L25" s="1"/>
    </row>
    <row r="26" spans="1:13" x14ac:dyDescent="0.35">
      <c r="A26" s="1" t="s">
        <v>173</v>
      </c>
      <c r="B26" s="7" t="s">
        <v>789</v>
      </c>
      <c r="C26" s="18">
        <v>71123</v>
      </c>
      <c r="D26" s="1">
        <v>2005</v>
      </c>
      <c r="E26" s="8" t="s">
        <v>466</v>
      </c>
      <c r="F26" s="1" t="s">
        <v>4</v>
      </c>
      <c r="G26" s="1">
        <v>14</v>
      </c>
      <c r="H26" s="7" t="s">
        <v>590</v>
      </c>
      <c r="I26" s="7" t="s">
        <v>479</v>
      </c>
      <c r="J26" s="7" t="s">
        <v>475</v>
      </c>
    </row>
    <row r="27" spans="1:13" x14ac:dyDescent="0.35">
      <c r="A27" s="8" t="s">
        <v>374</v>
      </c>
      <c r="B27" s="8" t="s">
        <v>789</v>
      </c>
      <c r="C27" s="18">
        <v>71061</v>
      </c>
      <c r="D27" s="8">
        <v>1950</v>
      </c>
      <c r="E27" s="8" t="s">
        <v>466</v>
      </c>
      <c r="F27" s="8" t="s">
        <v>455</v>
      </c>
      <c r="G27" s="9">
        <v>69</v>
      </c>
      <c r="H27" s="8" t="s">
        <v>603</v>
      </c>
      <c r="I27" s="8" t="s">
        <v>479</v>
      </c>
      <c r="J27" s="8" t="s">
        <v>475</v>
      </c>
      <c r="K27" s="1"/>
      <c r="L27" s="1"/>
    </row>
    <row r="28" spans="1:13" x14ac:dyDescent="0.35">
      <c r="A28" s="1" t="s">
        <v>190</v>
      </c>
      <c r="B28" s="7" t="s">
        <v>789</v>
      </c>
      <c r="C28" s="18">
        <v>74022</v>
      </c>
      <c r="D28" s="1">
        <v>1910</v>
      </c>
      <c r="E28" s="8" t="s">
        <v>466</v>
      </c>
      <c r="F28" s="1" t="s">
        <v>33</v>
      </c>
      <c r="G28" s="1">
        <v>109</v>
      </c>
      <c r="H28" s="7" t="s">
        <v>605</v>
      </c>
      <c r="I28" s="7" t="s">
        <v>479</v>
      </c>
      <c r="J28" s="7" t="s">
        <v>475</v>
      </c>
      <c r="K28" s="1"/>
      <c r="L28" s="1"/>
    </row>
    <row r="29" spans="1:13" x14ac:dyDescent="0.35">
      <c r="A29" s="1" t="s">
        <v>376</v>
      </c>
      <c r="B29" s="7" t="s">
        <v>789</v>
      </c>
      <c r="C29" s="18">
        <v>82893</v>
      </c>
      <c r="D29" s="1">
        <v>1880</v>
      </c>
      <c r="E29" s="8" t="s">
        <v>466</v>
      </c>
      <c r="F29" s="1" t="s">
        <v>33</v>
      </c>
      <c r="G29" s="1">
        <v>139</v>
      </c>
      <c r="H29" s="7" t="s">
        <v>613</v>
      </c>
      <c r="I29" s="8" t="s">
        <v>479</v>
      </c>
      <c r="J29" s="8" t="s">
        <v>475</v>
      </c>
      <c r="K29" s="8"/>
      <c r="L29" s="8"/>
    </row>
    <row r="30" spans="1:13" x14ac:dyDescent="0.35">
      <c r="A30" t="s">
        <v>402</v>
      </c>
      <c r="B30" s="8" t="s">
        <v>789</v>
      </c>
      <c r="C30" s="18">
        <v>69897</v>
      </c>
      <c r="D30">
        <v>2015</v>
      </c>
      <c r="E30" s="8" t="s">
        <v>467</v>
      </c>
      <c r="F30" t="s">
        <v>12</v>
      </c>
      <c r="G30" s="1">
        <v>4</v>
      </c>
      <c r="H30" s="8" t="s">
        <v>615</v>
      </c>
      <c r="I30" s="8" t="s">
        <v>479</v>
      </c>
      <c r="J30" s="8" t="s">
        <v>474</v>
      </c>
      <c r="K30" s="1"/>
      <c r="L30" s="1"/>
    </row>
    <row r="31" spans="1:13" x14ac:dyDescent="0.35">
      <c r="A31" s="1" t="s">
        <v>201</v>
      </c>
      <c r="B31" s="7" t="s">
        <v>789</v>
      </c>
      <c r="C31" s="18">
        <v>108125</v>
      </c>
      <c r="D31" s="1">
        <v>2001</v>
      </c>
      <c r="E31" s="8" t="s">
        <v>466</v>
      </c>
      <c r="F31" s="1" t="s">
        <v>1</v>
      </c>
      <c r="G31" s="1">
        <v>18</v>
      </c>
      <c r="H31" s="7" t="s">
        <v>619</v>
      </c>
      <c r="I31" s="7" t="s">
        <v>479</v>
      </c>
      <c r="J31" s="7" t="s">
        <v>475</v>
      </c>
      <c r="K31" s="1"/>
      <c r="L31" s="1"/>
    </row>
    <row r="32" spans="1:13" x14ac:dyDescent="0.35">
      <c r="A32" s="1" t="s">
        <v>250</v>
      </c>
      <c r="B32" s="7" t="s">
        <v>789</v>
      </c>
      <c r="C32" s="18">
        <v>73784</v>
      </c>
      <c r="D32" s="1">
        <v>1874</v>
      </c>
      <c r="E32" s="8" t="s">
        <v>466</v>
      </c>
      <c r="F32" s="1" t="s">
        <v>33</v>
      </c>
      <c r="G32" s="1">
        <v>145</v>
      </c>
      <c r="H32" s="7" t="s">
        <v>645</v>
      </c>
      <c r="I32" s="7" t="s">
        <v>479</v>
      </c>
      <c r="J32" s="7" t="s">
        <v>475</v>
      </c>
      <c r="K32" s="1"/>
      <c r="L32" s="1"/>
    </row>
    <row r="33" spans="1:13" x14ac:dyDescent="0.35">
      <c r="A33" s="1" t="s">
        <v>251</v>
      </c>
      <c r="B33" s="7" t="s">
        <v>789</v>
      </c>
      <c r="C33" s="18">
        <v>73166</v>
      </c>
      <c r="D33" s="1">
        <v>1906</v>
      </c>
      <c r="E33" s="8" t="s">
        <v>466</v>
      </c>
      <c r="F33" s="1" t="s">
        <v>252</v>
      </c>
      <c r="G33" s="1">
        <v>113</v>
      </c>
      <c r="H33" s="7" t="s">
        <v>646</v>
      </c>
      <c r="I33" s="7" t="s">
        <v>479</v>
      </c>
      <c r="J33" s="7" t="s">
        <v>475</v>
      </c>
      <c r="K33" s="1"/>
      <c r="L33" s="1"/>
    </row>
    <row r="34" spans="1:13" x14ac:dyDescent="0.35">
      <c r="A34" s="8" t="s">
        <v>418</v>
      </c>
      <c r="B34" s="8" t="s">
        <v>789</v>
      </c>
      <c r="C34" s="18">
        <v>73406</v>
      </c>
      <c r="D34" s="8">
        <v>2010</v>
      </c>
      <c r="E34" s="8" t="s">
        <v>466</v>
      </c>
      <c r="F34" s="8" t="s">
        <v>451</v>
      </c>
      <c r="G34" s="9">
        <v>9</v>
      </c>
      <c r="H34" s="8" t="s">
        <v>652</v>
      </c>
      <c r="I34" s="8" t="s">
        <v>479</v>
      </c>
      <c r="J34" s="8" t="s">
        <v>475</v>
      </c>
      <c r="K34" s="1"/>
      <c r="L34" s="1"/>
    </row>
    <row r="35" spans="1:13" x14ac:dyDescent="0.35">
      <c r="A35" s="1" t="s">
        <v>258</v>
      </c>
      <c r="B35" s="8" t="s">
        <v>789</v>
      </c>
      <c r="C35" s="18">
        <v>83064</v>
      </c>
      <c r="D35" s="1">
        <v>1910</v>
      </c>
      <c r="E35" s="8" t="s">
        <v>466</v>
      </c>
      <c r="F35" s="1" t="s">
        <v>259</v>
      </c>
      <c r="G35" s="1">
        <v>109</v>
      </c>
      <c r="H35" s="8" t="s">
        <v>659</v>
      </c>
      <c r="I35" s="8" t="s">
        <v>479</v>
      </c>
      <c r="J35" s="8" t="s">
        <v>475</v>
      </c>
      <c r="K35" s="8"/>
      <c r="L35" s="8"/>
    </row>
    <row r="36" spans="1:13" x14ac:dyDescent="0.35">
      <c r="A36" s="1" t="s">
        <v>25</v>
      </c>
      <c r="B36" s="8" t="s">
        <v>789</v>
      </c>
      <c r="C36" s="18">
        <v>72167</v>
      </c>
      <c r="D36" s="1">
        <v>1910</v>
      </c>
      <c r="E36" s="1" t="s">
        <v>466</v>
      </c>
      <c r="F36" s="1" t="s">
        <v>26</v>
      </c>
      <c r="G36" s="1">
        <v>109</v>
      </c>
      <c r="H36" s="8" t="s">
        <v>663</v>
      </c>
      <c r="I36" s="8" t="s">
        <v>479</v>
      </c>
      <c r="J36" s="8" t="s">
        <v>475</v>
      </c>
      <c r="K36" s="1"/>
      <c r="L36" s="1"/>
    </row>
    <row r="37" spans="1:13" x14ac:dyDescent="0.35">
      <c r="A37" s="1" t="s">
        <v>27</v>
      </c>
      <c r="B37" s="8" t="s">
        <v>789</v>
      </c>
      <c r="C37" s="18">
        <v>68765</v>
      </c>
      <c r="D37" s="1">
        <v>1910</v>
      </c>
      <c r="E37" s="1" t="s">
        <v>466</v>
      </c>
      <c r="F37" s="1" t="s">
        <v>26</v>
      </c>
      <c r="G37" s="1">
        <v>109</v>
      </c>
      <c r="H37" s="8" t="s">
        <v>664</v>
      </c>
      <c r="I37" s="11" t="s">
        <v>479</v>
      </c>
      <c r="J37" s="11" t="s">
        <v>475</v>
      </c>
      <c r="K37" s="11"/>
      <c r="L37" s="11"/>
      <c r="M37" s="6"/>
    </row>
    <row r="38" spans="1:13" x14ac:dyDescent="0.35">
      <c r="A38" s="1" t="s">
        <v>341</v>
      </c>
      <c r="B38" s="7" t="s">
        <v>789</v>
      </c>
      <c r="C38" s="18">
        <v>76152</v>
      </c>
      <c r="D38" s="1">
        <v>1892</v>
      </c>
      <c r="E38" s="8" t="s">
        <v>466</v>
      </c>
      <c r="F38" s="1" t="s">
        <v>342</v>
      </c>
      <c r="G38" s="1">
        <v>127</v>
      </c>
      <c r="H38" s="7" t="s">
        <v>672</v>
      </c>
      <c r="I38" s="7" t="s">
        <v>479</v>
      </c>
      <c r="J38" s="7" t="s">
        <v>475</v>
      </c>
      <c r="K38" s="1"/>
      <c r="L38" s="1"/>
    </row>
    <row r="39" spans="1:13" x14ac:dyDescent="0.35">
      <c r="A39" s="1" t="s">
        <v>41</v>
      </c>
      <c r="B39" s="7" t="s">
        <v>789</v>
      </c>
      <c r="C39" s="18">
        <v>71261</v>
      </c>
      <c r="D39" s="1">
        <v>1868</v>
      </c>
      <c r="E39" s="1" t="s">
        <v>466</v>
      </c>
      <c r="F39" s="1" t="s">
        <v>42</v>
      </c>
      <c r="G39" s="1">
        <v>151</v>
      </c>
      <c r="H39" s="7" t="s">
        <v>561</v>
      </c>
      <c r="I39" s="7" t="s">
        <v>479</v>
      </c>
      <c r="J39" s="7" t="s">
        <v>475</v>
      </c>
      <c r="K39" s="1"/>
      <c r="L39" s="1"/>
    </row>
    <row r="40" spans="1:13" x14ac:dyDescent="0.35">
      <c r="A40" s="8" t="s">
        <v>382</v>
      </c>
      <c r="B40" s="8" t="s">
        <v>789</v>
      </c>
      <c r="C40" s="18">
        <v>80165</v>
      </c>
      <c r="D40" s="8">
        <v>1983</v>
      </c>
      <c r="E40" s="8" t="s">
        <v>466</v>
      </c>
      <c r="F40" s="8" t="s">
        <v>454</v>
      </c>
      <c r="G40" s="9">
        <v>36</v>
      </c>
      <c r="H40" s="8" t="s">
        <v>680</v>
      </c>
      <c r="I40" s="8" t="s">
        <v>479</v>
      </c>
      <c r="J40" s="8" t="s">
        <v>475</v>
      </c>
      <c r="K40" s="1"/>
      <c r="L40" s="1"/>
    </row>
    <row r="41" spans="1:13" x14ac:dyDescent="0.35">
      <c r="A41" s="1" t="s">
        <v>55</v>
      </c>
      <c r="B41" s="7" t="s">
        <v>789</v>
      </c>
      <c r="C41" s="18">
        <v>71040</v>
      </c>
      <c r="D41" s="1">
        <v>1987</v>
      </c>
      <c r="E41" s="8" t="s">
        <v>467</v>
      </c>
      <c r="F41" s="1" t="s">
        <v>12</v>
      </c>
      <c r="G41" s="1">
        <v>32</v>
      </c>
      <c r="H41" s="7" t="s">
        <v>693</v>
      </c>
      <c r="I41" s="7" t="s">
        <v>479</v>
      </c>
      <c r="J41" s="7" t="s">
        <v>474</v>
      </c>
      <c r="K41" s="1"/>
      <c r="L41" s="1"/>
    </row>
    <row r="42" spans="1:13" x14ac:dyDescent="0.35">
      <c r="A42" s="5" t="s">
        <v>434</v>
      </c>
      <c r="B42" s="5" t="s">
        <v>789</v>
      </c>
      <c r="C42" s="18">
        <v>70108</v>
      </c>
      <c r="D42" s="4">
        <v>2010</v>
      </c>
      <c r="E42" s="14" t="s">
        <v>466</v>
      </c>
      <c r="F42" s="5" t="s">
        <v>4</v>
      </c>
      <c r="G42" s="1">
        <v>9</v>
      </c>
      <c r="H42" s="7" t="s">
        <v>698</v>
      </c>
      <c r="I42" s="7" t="s">
        <v>479</v>
      </c>
      <c r="J42" s="7" t="s">
        <v>475</v>
      </c>
      <c r="K42" s="1"/>
      <c r="L42" s="1"/>
    </row>
    <row r="43" spans="1:13" x14ac:dyDescent="0.35">
      <c r="A43" s="1" t="s">
        <v>66</v>
      </c>
      <c r="B43" s="7" t="s">
        <v>789</v>
      </c>
      <c r="C43" s="18">
        <v>72322</v>
      </c>
      <c r="D43" s="1">
        <v>1910</v>
      </c>
      <c r="E43" s="8" t="s">
        <v>466</v>
      </c>
      <c r="F43" s="1" t="s">
        <v>33</v>
      </c>
      <c r="G43" s="1">
        <v>109</v>
      </c>
      <c r="H43" s="7" t="s">
        <v>702</v>
      </c>
      <c r="I43" s="7" t="s">
        <v>479</v>
      </c>
      <c r="J43" s="7" t="s">
        <v>475</v>
      </c>
      <c r="K43" s="1"/>
      <c r="L43" s="1"/>
    </row>
    <row r="44" spans="1:13" x14ac:dyDescent="0.35">
      <c r="A44" s="1" t="s">
        <v>409</v>
      </c>
      <c r="B44" s="7" t="s">
        <v>789</v>
      </c>
      <c r="C44" s="18">
        <v>80271</v>
      </c>
      <c r="D44" s="1">
        <v>2010</v>
      </c>
      <c r="E44" s="8" t="s">
        <v>466</v>
      </c>
      <c r="F44" s="1" t="s">
        <v>439</v>
      </c>
      <c r="G44" s="1">
        <v>9</v>
      </c>
      <c r="H44" s="7" t="s">
        <v>542</v>
      </c>
      <c r="I44" s="7" t="s">
        <v>479</v>
      </c>
      <c r="J44" s="7" t="s">
        <v>475</v>
      </c>
      <c r="K44" s="1"/>
      <c r="L44" s="1"/>
    </row>
    <row r="45" spans="1:13" x14ac:dyDescent="0.35">
      <c r="A45" s="1" t="s">
        <v>74</v>
      </c>
      <c r="B45" s="7" t="s">
        <v>789</v>
      </c>
      <c r="C45" s="18">
        <v>71961</v>
      </c>
      <c r="D45" s="1">
        <v>1910</v>
      </c>
      <c r="E45" s="8" t="s">
        <v>466</v>
      </c>
      <c r="F45" s="1" t="s">
        <v>75</v>
      </c>
      <c r="G45" s="1">
        <v>109</v>
      </c>
      <c r="H45" s="7" t="s">
        <v>709</v>
      </c>
      <c r="I45" s="7" t="s">
        <v>479</v>
      </c>
      <c r="J45" s="7" t="s">
        <v>475</v>
      </c>
      <c r="K45" s="1"/>
      <c r="L45" s="1"/>
    </row>
    <row r="46" spans="1:13" x14ac:dyDescent="0.35">
      <c r="A46" s="1" t="s">
        <v>81</v>
      </c>
      <c r="B46" s="7" t="s">
        <v>789</v>
      </c>
      <c r="C46" s="18">
        <v>70271</v>
      </c>
      <c r="D46" s="1">
        <v>1924</v>
      </c>
      <c r="E46" s="8" t="s">
        <v>466</v>
      </c>
      <c r="F46" s="1" t="s">
        <v>33</v>
      </c>
      <c r="G46" s="1">
        <v>95</v>
      </c>
      <c r="H46" s="7" t="s">
        <v>710</v>
      </c>
      <c r="I46" s="11" t="s">
        <v>479</v>
      </c>
      <c r="J46" s="11" t="s">
        <v>475</v>
      </c>
      <c r="K46" s="11"/>
      <c r="L46" s="11"/>
      <c r="M46" s="6"/>
    </row>
    <row r="47" spans="1:13" x14ac:dyDescent="0.35">
      <c r="A47" s="1" t="s">
        <v>83</v>
      </c>
      <c r="B47" s="7" t="s">
        <v>789</v>
      </c>
      <c r="C47" s="18">
        <v>81552</v>
      </c>
      <c r="D47" s="1">
        <v>2010</v>
      </c>
      <c r="E47" s="8" t="s">
        <v>466</v>
      </c>
      <c r="F47" s="1" t="s">
        <v>4</v>
      </c>
      <c r="G47" s="1">
        <v>9</v>
      </c>
      <c r="H47" s="7" t="s">
        <v>717</v>
      </c>
      <c r="I47" s="7" t="s">
        <v>479</v>
      </c>
      <c r="J47" s="7" t="s">
        <v>475</v>
      </c>
      <c r="K47" s="1"/>
      <c r="L47" s="1"/>
    </row>
    <row r="48" spans="1:13" x14ac:dyDescent="0.35">
      <c r="A48" s="5" t="s">
        <v>425</v>
      </c>
      <c r="B48" s="5" t="s">
        <v>789</v>
      </c>
      <c r="C48" s="18">
        <v>70450</v>
      </c>
      <c r="D48" s="4">
        <v>2010</v>
      </c>
      <c r="E48" s="14" t="s">
        <v>466</v>
      </c>
      <c r="F48" s="5" t="s">
        <v>4</v>
      </c>
      <c r="G48" s="1">
        <v>9</v>
      </c>
      <c r="H48" s="8" t="s">
        <v>731</v>
      </c>
      <c r="I48" s="8" t="s">
        <v>479</v>
      </c>
      <c r="J48" s="8" t="s">
        <v>475</v>
      </c>
      <c r="K48" s="1"/>
      <c r="L48" s="1"/>
    </row>
    <row r="49" spans="1:13" s="6" customFormat="1" x14ac:dyDescent="0.35">
      <c r="A49" s="11" t="s">
        <v>97</v>
      </c>
      <c r="B49" s="11" t="s">
        <v>789</v>
      </c>
      <c r="C49" s="18">
        <v>71341</v>
      </c>
      <c r="D49" s="11">
        <v>1950</v>
      </c>
      <c r="E49" s="12" t="s">
        <v>466</v>
      </c>
      <c r="F49" s="11" t="s">
        <v>4</v>
      </c>
      <c r="G49" s="1">
        <v>69</v>
      </c>
      <c r="H49" s="17" t="s">
        <v>737</v>
      </c>
      <c r="I49" s="7" t="s">
        <v>479</v>
      </c>
      <c r="J49" s="7" t="s">
        <v>475</v>
      </c>
      <c r="K49" s="1"/>
      <c r="L49" s="1"/>
      <c r="M49"/>
    </row>
    <row r="50" spans="1:13" x14ac:dyDescent="0.35">
      <c r="A50" s="1" t="s">
        <v>331</v>
      </c>
      <c r="B50" s="8" t="s">
        <v>789</v>
      </c>
      <c r="C50" s="18">
        <v>79386</v>
      </c>
      <c r="D50" s="1">
        <v>1910</v>
      </c>
      <c r="E50" s="8" t="s">
        <v>466</v>
      </c>
      <c r="F50" s="1" t="s">
        <v>75</v>
      </c>
      <c r="G50" s="1">
        <v>109</v>
      </c>
      <c r="H50" s="17" t="s">
        <v>570</v>
      </c>
      <c r="I50" s="8" t="s">
        <v>479</v>
      </c>
      <c r="J50" s="8" t="s">
        <v>475</v>
      </c>
    </row>
    <row r="51" spans="1:13" x14ac:dyDescent="0.35">
      <c r="A51" s="1" t="s">
        <v>393</v>
      </c>
      <c r="B51" s="7" t="s">
        <v>789</v>
      </c>
      <c r="C51" s="18">
        <v>77383</v>
      </c>
      <c r="D51" s="1">
        <v>1910</v>
      </c>
      <c r="E51" s="8" t="s">
        <v>466</v>
      </c>
      <c r="F51" s="1" t="s">
        <v>121</v>
      </c>
      <c r="G51" s="1">
        <v>109</v>
      </c>
      <c r="H51" s="17" t="s">
        <v>758</v>
      </c>
      <c r="I51" s="7" t="s">
        <v>479</v>
      </c>
      <c r="J51" s="7" t="s">
        <v>475</v>
      </c>
      <c r="K51" s="1"/>
      <c r="L51" s="1"/>
    </row>
    <row r="52" spans="1:13" x14ac:dyDescent="0.35">
      <c r="A52" s="1" t="s">
        <v>120</v>
      </c>
      <c r="B52" s="7" t="s">
        <v>789</v>
      </c>
      <c r="C52" s="18">
        <v>72271</v>
      </c>
      <c r="D52" s="1">
        <v>1910</v>
      </c>
      <c r="E52" s="8" t="s">
        <v>466</v>
      </c>
      <c r="F52" s="1" t="s">
        <v>121</v>
      </c>
      <c r="G52" s="1">
        <v>109</v>
      </c>
      <c r="H52" s="17" t="s">
        <v>763</v>
      </c>
      <c r="I52" s="7" t="s">
        <v>479</v>
      </c>
      <c r="J52" s="7" t="s">
        <v>475</v>
      </c>
      <c r="K52" s="1"/>
      <c r="L52" s="1"/>
    </row>
    <row r="53" spans="1:13" ht="14.4" customHeight="1" x14ac:dyDescent="0.35">
      <c r="A53" s="8" t="s">
        <v>395</v>
      </c>
      <c r="B53" s="8" t="s">
        <v>789</v>
      </c>
      <c r="C53" s="18">
        <v>81543</v>
      </c>
      <c r="D53" s="8">
        <v>1910</v>
      </c>
      <c r="E53" s="8" t="s">
        <v>466</v>
      </c>
      <c r="F53" s="8" t="s">
        <v>459</v>
      </c>
      <c r="G53" s="1">
        <v>109</v>
      </c>
      <c r="H53" s="17" t="s">
        <v>769</v>
      </c>
      <c r="I53" s="11" t="s">
        <v>479</v>
      </c>
      <c r="J53" s="11" t="s">
        <v>475</v>
      </c>
      <c r="K53" s="11"/>
      <c r="L53" s="11"/>
      <c r="M53" s="6"/>
    </row>
    <row r="54" spans="1:13" x14ac:dyDescent="0.35">
      <c r="A54" s="1" t="s">
        <v>140</v>
      </c>
      <c r="B54" s="7" t="s">
        <v>789</v>
      </c>
      <c r="C54" s="18">
        <v>72756</v>
      </c>
      <c r="D54" s="1">
        <v>1874</v>
      </c>
      <c r="E54" s="8" t="s">
        <v>466</v>
      </c>
      <c r="F54" s="1" t="s">
        <v>33</v>
      </c>
      <c r="G54" s="1">
        <v>145</v>
      </c>
      <c r="H54" s="17" t="s">
        <v>613</v>
      </c>
      <c r="I54" s="7" t="s">
        <v>479</v>
      </c>
      <c r="J54" s="7" t="s">
        <v>475</v>
      </c>
      <c r="K54" s="1"/>
      <c r="L54" s="1"/>
    </row>
    <row r="55" spans="1:13" x14ac:dyDescent="0.35">
      <c r="A55" s="8" t="s">
        <v>352</v>
      </c>
      <c r="B55" s="8" t="s">
        <v>789</v>
      </c>
      <c r="C55" s="18">
        <v>79644</v>
      </c>
      <c r="D55" s="8">
        <v>1922</v>
      </c>
      <c r="E55" s="8" t="s">
        <v>466</v>
      </c>
      <c r="F55" s="8" t="s">
        <v>452</v>
      </c>
      <c r="G55" s="1">
        <v>97</v>
      </c>
      <c r="H55" s="17" t="s">
        <v>778</v>
      </c>
      <c r="I55" s="8" t="s">
        <v>479</v>
      </c>
      <c r="J55" s="8" t="s">
        <v>475</v>
      </c>
      <c r="K55" s="1"/>
      <c r="L55" s="1"/>
    </row>
    <row r="56" spans="1:13" x14ac:dyDescent="0.35">
      <c r="A56" s="1" t="s">
        <v>144</v>
      </c>
      <c r="B56" s="8" t="s">
        <v>789</v>
      </c>
      <c r="C56" s="18">
        <v>76444</v>
      </c>
      <c r="D56" s="1">
        <v>1874</v>
      </c>
      <c r="E56" s="8" t="s">
        <v>466</v>
      </c>
      <c r="F56" s="1" t="s">
        <v>145</v>
      </c>
      <c r="G56" s="1">
        <v>145</v>
      </c>
      <c r="H56" s="17" t="s">
        <v>779</v>
      </c>
      <c r="I56" s="8" t="s">
        <v>479</v>
      </c>
      <c r="J56" s="8" t="s">
        <v>475</v>
      </c>
      <c r="K56" s="1"/>
      <c r="L56" s="1"/>
    </row>
    <row r="64" spans="1:13" x14ac:dyDescent="0.35">
      <c r="A64" t="s">
        <v>866</v>
      </c>
      <c r="B64" t="s">
        <v>867</v>
      </c>
      <c r="F64" t="s">
        <v>898</v>
      </c>
      <c r="G64" s="20">
        <f>4468/55</f>
        <v>81.236363636363635</v>
      </c>
    </row>
    <row r="66" spans="1:7" x14ac:dyDescent="0.35">
      <c r="A66" t="s">
        <v>894</v>
      </c>
      <c r="B66" t="s">
        <v>868</v>
      </c>
      <c r="F66" t="s">
        <v>898</v>
      </c>
      <c r="G66" s="20">
        <f>4423/52</f>
        <v>85.057692307692307</v>
      </c>
    </row>
    <row r="67" spans="1:7" x14ac:dyDescent="0.35">
      <c r="A67" t="s">
        <v>895</v>
      </c>
      <c r="B67" t="s">
        <v>869</v>
      </c>
      <c r="F67" t="s">
        <v>898</v>
      </c>
      <c r="G67">
        <f>36/2</f>
        <v>18</v>
      </c>
    </row>
    <row r="68" spans="1:7" x14ac:dyDescent="0.35">
      <c r="A68" t="s">
        <v>896</v>
      </c>
      <c r="B68" t="s">
        <v>870</v>
      </c>
      <c r="F68" t="s">
        <v>898</v>
      </c>
      <c r="G68">
        <v>9</v>
      </c>
    </row>
  </sheetData>
  <autoFilter ref="A1:M56" xr:uid="{A826FDD0-0139-424F-B4B1-ACE06B199D5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94EF-833D-4F2D-AFD6-F51141E23124}">
  <dimension ref="A1:M57"/>
  <sheetViews>
    <sheetView tabSelected="1" topLeftCell="A39" workbookViewId="0">
      <selection activeCell="A53" sqref="A53:B53"/>
    </sheetView>
  </sheetViews>
  <sheetFormatPr defaultRowHeight="14.5" x14ac:dyDescent="0.35"/>
  <cols>
    <col min="1" max="1" width="40.26953125" bestFit="1" customWidth="1"/>
    <col min="6" max="6" width="46" customWidth="1"/>
    <col min="8" max="8" width="27.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209</v>
      </c>
      <c r="B2" s="5" t="s">
        <v>793</v>
      </c>
      <c r="C2" s="18">
        <v>77181</v>
      </c>
      <c r="D2" s="1">
        <v>1935</v>
      </c>
      <c r="E2" s="8" t="s">
        <v>467</v>
      </c>
      <c r="F2" s="1" t="s">
        <v>210</v>
      </c>
      <c r="G2" s="1">
        <v>84</v>
      </c>
      <c r="H2" s="8" t="s">
        <v>488</v>
      </c>
      <c r="I2" s="8" t="s">
        <v>479</v>
      </c>
      <c r="J2" s="8" t="s">
        <v>474</v>
      </c>
      <c r="K2" s="1"/>
      <c r="L2" s="1"/>
    </row>
    <row r="3" spans="1:13" x14ac:dyDescent="0.35">
      <c r="A3" s="1" t="s">
        <v>215</v>
      </c>
      <c r="B3" s="5" t="s">
        <v>793</v>
      </c>
      <c r="C3" s="18">
        <v>67589</v>
      </c>
      <c r="D3" s="1">
        <v>1859</v>
      </c>
      <c r="E3" s="8" t="s">
        <v>466</v>
      </c>
      <c r="F3" s="1" t="s">
        <v>216</v>
      </c>
      <c r="G3" s="1">
        <v>160</v>
      </c>
      <c r="H3" s="8" t="s">
        <v>490</v>
      </c>
      <c r="I3" s="8" t="s">
        <v>479</v>
      </c>
      <c r="J3" s="8" t="s">
        <v>475</v>
      </c>
      <c r="K3" s="1"/>
      <c r="L3" s="1"/>
    </row>
    <row r="4" spans="1:13" x14ac:dyDescent="0.35">
      <c r="A4" s="1" t="s">
        <v>217</v>
      </c>
      <c r="B4" s="5" t="s">
        <v>793</v>
      </c>
      <c r="C4" s="18">
        <v>80064</v>
      </c>
      <c r="D4" s="1">
        <v>2010</v>
      </c>
      <c r="E4" s="8" t="s">
        <v>467</v>
      </c>
      <c r="F4" s="1" t="s">
        <v>218</v>
      </c>
      <c r="G4" s="1">
        <v>9</v>
      </c>
      <c r="H4" s="8" t="s">
        <v>492</v>
      </c>
      <c r="I4" s="8" t="s">
        <v>479</v>
      </c>
      <c r="J4" s="8" t="s">
        <v>474</v>
      </c>
      <c r="K4" s="8"/>
      <c r="L4" s="8"/>
    </row>
    <row r="5" spans="1:13" x14ac:dyDescent="0.35">
      <c r="A5" s="1" t="s">
        <v>220</v>
      </c>
      <c r="B5" s="5" t="s">
        <v>793</v>
      </c>
      <c r="C5" s="18">
        <v>64112</v>
      </c>
      <c r="D5" s="1">
        <v>2005</v>
      </c>
      <c r="E5" s="8" t="s">
        <v>466</v>
      </c>
      <c r="F5" s="1" t="s">
        <v>4</v>
      </c>
      <c r="G5" s="1">
        <v>14</v>
      </c>
      <c r="H5" s="8" t="s">
        <v>495</v>
      </c>
      <c r="I5" s="8" t="s">
        <v>479</v>
      </c>
      <c r="J5" s="8" t="s">
        <v>475</v>
      </c>
      <c r="K5" s="1"/>
      <c r="L5" s="1"/>
    </row>
    <row r="6" spans="1:13" x14ac:dyDescent="0.35">
      <c r="A6" s="5" t="s">
        <v>421</v>
      </c>
      <c r="B6" s="5" t="s">
        <v>793</v>
      </c>
      <c r="C6" s="18">
        <v>80101</v>
      </c>
      <c r="D6" s="4">
        <v>2015</v>
      </c>
      <c r="E6" s="14" t="s">
        <v>467</v>
      </c>
      <c r="F6" s="5" t="s">
        <v>2</v>
      </c>
      <c r="G6" s="1">
        <v>4</v>
      </c>
      <c r="H6" s="8" t="s">
        <v>516</v>
      </c>
      <c r="I6" s="8" t="s">
        <v>479</v>
      </c>
      <c r="J6" s="8" t="s">
        <v>474</v>
      </c>
      <c r="K6" s="1"/>
      <c r="L6" s="1"/>
    </row>
    <row r="7" spans="1:13" x14ac:dyDescent="0.35">
      <c r="A7" s="1" t="s">
        <v>313</v>
      </c>
      <c r="B7" s="5" t="s">
        <v>793</v>
      </c>
      <c r="C7" s="18">
        <v>64919</v>
      </c>
      <c r="D7" s="1">
        <v>1970</v>
      </c>
      <c r="E7" s="8" t="s">
        <v>466</v>
      </c>
      <c r="F7" s="1" t="s">
        <v>314</v>
      </c>
      <c r="G7" s="1">
        <v>49</v>
      </c>
      <c r="H7" s="8" t="s">
        <v>525</v>
      </c>
      <c r="I7" s="8" t="s">
        <v>479</v>
      </c>
      <c r="J7" s="8" t="s">
        <v>475</v>
      </c>
      <c r="K7" s="1"/>
      <c r="L7" s="1"/>
    </row>
    <row r="8" spans="1:13" x14ac:dyDescent="0.35">
      <c r="A8" s="1" t="s">
        <v>318</v>
      </c>
      <c r="B8" s="5" t="s">
        <v>793</v>
      </c>
      <c r="C8" s="18">
        <v>80554</v>
      </c>
      <c r="D8" s="1">
        <v>1936</v>
      </c>
      <c r="E8" s="8" t="s">
        <v>467</v>
      </c>
      <c r="F8" s="1" t="s">
        <v>319</v>
      </c>
      <c r="G8" s="1">
        <v>83</v>
      </c>
      <c r="H8" s="8" t="s">
        <v>532</v>
      </c>
      <c r="I8" s="8" t="s">
        <v>479</v>
      </c>
      <c r="J8" s="8" t="s">
        <v>474</v>
      </c>
      <c r="K8" s="1"/>
      <c r="L8" s="1"/>
    </row>
    <row r="9" spans="1:13" x14ac:dyDescent="0.35">
      <c r="A9" s="1" t="s">
        <v>326</v>
      </c>
      <c r="B9" s="8" t="s">
        <v>793</v>
      </c>
      <c r="C9" s="18">
        <v>85196</v>
      </c>
      <c r="D9" s="1">
        <v>1992</v>
      </c>
      <c r="E9" s="8" t="s">
        <v>467</v>
      </c>
      <c r="F9" s="1" t="s">
        <v>327</v>
      </c>
      <c r="G9" s="1">
        <v>27</v>
      </c>
      <c r="H9" s="8" t="s">
        <v>553</v>
      </c>
      <c r="I9" s="8" t="s">
        <v>479</v>
      </c>
      <c r="J9" s="8" t="s">
        <v>474</v>
      </c>
      <c r="K9" s="8"/>
      <c r="L9" s="8"/>
    </row>
    <row r="10" spans="1:13" x14ac:dyDescent="0.35">
      <c r="A10" s="1" t="s">
        <v>370</v>
      </c>
      <c r="B10" s="8" t="s">
        <v>793</v>
      </c>
      <c r="C10" s="18">
        <v>73866</v>
      </c>
      <c r="D10" s="1">
        <v>1992</v>
      </c>
      <c r="E10" s="8" t="s">
        <v>467</v>
      </c>
      <c r="F10" s="1" t="s">
        <v>437</v>
      </c>
      <c r="G10" s="1">
        <v>27</v>
      </c>
      <c r="H10" s="8" t="s">
        <v>562</v>
      </c>
      <c r="I10" s="8" t="s">
        <v>479</v>
      </c>
      <c r="J10" s="8" t="s">
        <v>474</v>
      </c>
      <c r="K10" s="1"/>
      <c r="L10" s="1"/>
    </row>
    <row r="11" spans="1:13" x14ac:dyDescent="0.35">
      <c r="A11" s="1" t="s">
        <v>276</v>
      </c>
      <c r="B11" s="8" t="s">
        <v>793</v>
      </c>
      <c r="C11" s="18">
        <v>71867</v>
      </c>
      <c r="D11" s="1">
        <v>1997</v>
      </c>
      <c r="E11" s="8" t="s">
        <v>467</v>
      </c>
      <c r="F11" s="1" t="s">
        <v>12</v>
      </c>
      <c r="G11" s="1">
        <v>22</v>
      </c>
      <c r="H11" s="8" t="s">
        <v>566</v>
      </c>
      <c r="I11" s="8" t="s">
        <v>479</v>
      </c>
      <c r="J11" s="8" t="s">
        <v>474</v>
      </c>
      <c r="K11" s="1"/>
      <c r="L11" s="1"/>
    </row>
    <row r="12" spans="1:13" x14ac:dyDescent="0.35">
      <c r="A12" s="1" t="s">
        <v>277</v>
      </c>
      <c r="B12" s="8" t="s">
        <v>793</v>
      </c>
      <c r="C12" s="18">
        <v>61946</v>
      </c>
      <c r="D12" s="1">
        <v>1945</v>
      </c>
      <c r="E12" s="8" t="s">
        <v>467</v>
      </c>
      <c r="F12" s="1" t="s">
        <v>278</v>
      </c>
      <c r="G12" s="1">
        <v>74</v>
      </c>
      <c r="H12" s="8" t="s">
        <v>567</v>
      </c>
      <c r="I12" s="8" t="s">
        <v>479</v>
      </c>
      <c r="J12" s="8" t="s">
        <v>474</v>
      </c>
      <c r="K12" s="1"/>
      <c r="L12" s="1"/>
    </row>
    <row r="13" spans="1:13" x14ac:dyDescent="0.35">
      <c r="A13" s="1" t="s">
        <v>271</v>
      </c>
      <c r="B13" s="8" t="s">
        <v>793</v>
      </c>
      <c r="C13" s="18">
        <v>81899</v>
      </c>
      <c r="D13" s="1">
        <v>1945</v>
      </c>
      <c r="E13" s="8" t="s">
        <v>467</v>
      </c>
      <c r="F13" s="1" t="s">
        <v>272</v>
      </c>
      <c r="G13" s="1">
        <v>74</v>
      </c>
      <c r="H13" s="8" t="s">
        <v>569</v>
      </c>
      <c r="I13" s="8" t="s">
        <v>479</v>
      </c>
      <c r="J13" s="8" t="s">
        <v>474</v>
      </c>
      <c r="K13" s="1"/>
      <c r="L13" s="1"/>
    </row>
    <row r="14" spans="1:13" x14ac:dyDescent="0.35">
      <c r="A14" s="1" t="s">
        <v>373</v>
      </c>
      <c r="B14" s="8" t="s">
        <v>793</v>
      </c>
      <c r="C14" s="18">
        <v>62857</v>
      </c>
      <c r="D14" s="1">
        <v>1997</v>
      </c>
      <c r="E14" s="8" t="s">
        <v>467</v>
      </c>
      <c r="F14" s="1" t="s">
        <v>12</v>
      </c>
      <c r="G14" s="1">
        <v>22</v>
      </c>
      <c r="H14" s="8" t="s">
        <v>575</v>
      </c>
      <c r="I14" s="8" t="s">
        <v>479</v>
      </c>
      <c r="J14" s="8" t="s">
        <v>474</v>
      </c>
      <c r="K14" s="1"/>
      <c r="L14" s="1"/>
    </row>
    <row r="15" spans="1:13" x14ac:dyDescent="0.35">
      <c r="A15" s="1" t="s">
        <v>11</v>
      </c>
      <c r="B15" s="8" t="s">
        <v>793</v>
      </c>
      <c r="C15" s="18">
        <v>79102</v>
      </c>
      <c r="D15" s="1">
        <v>1992</v>
      </c>
      <c r="E15" s="1" t="s">
        <v>467</v>
      </c>
      <c r="F15" s="1" t="s">
        <v>12</v>
      </c>
      <c r="G15" s="1">
        <v>27</v>
      </c>
      <c r="H15" s="8" t="s">
        <v>581</v>
      </c>
      <c r="I15" s="8" t="s">
        <v>479</v>
      </c>
      <c r="J15" s="8" t="s">
        <v>474</v>
      </c>
      <c r="K15" s="1"/>
      <c r="L15" s="1"/>
    </row>
    <row r="16" spans="1:13" s="6" customFormat="1" x14ac:dyDescent="0.35">
      <c r="A16" s="11" t="s">
        <v>345</v>
      </c>
      <c r="B16" s="11" t="s">
        <v>793</v>
      </c>
      <c r="C16" s="18">
        <v>73514</v>
      </c>
      <c r="D16" s="11">
        <v>1992</v>
      </c>
      <c r="E16" s="12" t="s">
        <v>467</v>
      </c>
      <c r="F16" s="11" t="s">
        <v>346</v>
      </c>
      <c r="G16" s="1">
        <v>27</v>
      </c>
      <c r="H16" s="11" t="s">
        <v>592</v>
      </c>
      <c r="I16" s="15" t="s">
        <v>479</v>
      </c>
      <c r="J16" s="15" t="s">
        <v>474</v>
      </c>
      <c r="K16" s="1"/>
      <c r="L16" s="1"/>
      <c r="M16"/>
    </row>
    <row r="17" spans="1:13" x14ac:dyDescent="0.35">
      <c r="A17" s="1" t="s">
        <v>175</v>
      </c>
      <c r="B17" s="7" t="s">
        <v>793</v>
      </c>
      <c r="C17" s="18">
        <v>79002</v>
      </c>
      <c r="D17" s="1">
        <v>1945</v>
      </c>
      <c r="E17" s="8" t="s">
        <v>467</v>
      </c>
      <c r="F17" s="1" t="s">
        <v>176</v>
      </c>
      <c r="G17" s="1">
        <v>74</v>
      </c>
      <c r="H17" s="7" t="s">
        <v>593</v>
      </c>
      <c r="I17" s="7" t="s">
        <v>479</v>
      </c>
      <c r="J17" s="7" t="s">
        <v>474</v>
      </c>
      <c r="K17" s="1"/>
      <c r="L17" s="1"/>
    </row>
    <row r="18" spans="1:13" x14ac:dyDescent="0.35">
      <c r="A18" s="1" t="s">
        <v>177</v>
      </c>
      <c r="B18" s="7" t="s">
        <v>793</v>
      </c>
      <c r="C18" s="18">
        <v>75991</v>
      </c>
      <c r="D18" s="1">
        <v>1935</v>
      </c>
      <c r="E18" s="8" t="s">
        <v>467</v>
      </c>
      <c r="F18" s="1" t="s">
        <v>178</v>
      </c>
      <c r="G18" s="1">
        <v>84</v>
      </c>
      <c r="H18" s="7" t="s">
        <v>594</v>
      </c>
      <c r="I18" s="7" t="s">
        <v>479</v>
      </c>
      <c r="J18" s="7" t="s">
        <v>474</v>
      </c>
      <c r="K18" s="1"/>
      <c r="L18" s="1"/>
    </row>
    <row r="19" spans="1:13" x14ac:dyDescent="0.35">
      <c r="A19" s="1" t="s">
        <v>183</v>
      </c>
      <c r="B19" s="8" t="s">
        <v>793</v>
      </c>
      <c r="C19" s="18">
        <v>68846</v>
      </c>
      <c r="D19" s="1">
        <v>1934</v>
      </c>
      <c r="E19" s="8" t="s">
        <v>467</v>
      </c>
      <c r="F19" s="1" t="s">
        <v>184</v>
      </c>
      <c r="G19" s="1">
        <v>85</v>
      </c>
      <c r="H19" s="8" t="s">
        <v>598</v>
      </c>
      <c r="I19" s="8" t="s">
        <v>479</v>
      </c>
      <c r="J19" s="8" t="s">
        <v>474</v>
      </c>
      <c r="K19" s="8"/>
      <c r="L19" s="8"/>
    </row>
    <row r="20" spans="1:13" x14ac:dyDescent="0.35">
      <c r="A20" s="8" t="s">
        <v>397</v>
      </c>
      <c r="B20" s="8" t="s">
        <v>793</v>
      </c>
      <c r="C20" s="18">
        <v>76902</v>
      </c>
      <c r="D20" s="8">
        <v>1992</v>
      </c>
      <c r="E20" s="8" t="s">
        <v>467</v>
      </c>
      <c r="F20" s="8" t="s">
        <v>460</v>
      </c>
      <c r="G20" s="1">
        <v>27</v>
      </c>
      <c r="H20" s="8" t="s">
        <v>599</v>
      </c>
      <c r="I20" s="8" t="s">
        <v>479</v>
      </c>
      <c r="J20" s="8" t="s">
        <v>474</v>
      </c>
      <c r="K20" s="1"/>
      <c r="L20" s="1"/>
    </row>
    <row r="21" spans="1:13" x14ac:dyDescent="0.35">
      <c r="A21" s="1" t="s">
        <v>188</v>
      </c>
      <c r="B21" s="8" t="s">
        <v>793</v>
      </c>
      <c r="C21" s="18">
        <v>69422</v>
      </c>
      <c r="D21" s="1">
        <v>1997</v>
      </c>
      <c r="E21" s="8" t="s">
        <v>467</v>
      </c>
      <c r="F21" s="1" t="s">
        <v>12</v>
      </c>
      <c r="G21" s="1">
        <v>22</v>
      </c>
      <c r="H21" s="8" t="s">
        <v>604</v>
      </c>
      <c r="I21" s="8" t="s">
        <v>479</v>
      </c>
      <c r="J21" s="8" t="s">
        <v>474</v>
      </c>
      <c r="K21" s="1"/>
      <c r="L21" s="1"/>
    </row>
    <row r="22" spans="1:13" s="6" customFormat="1" x14ac:dyDescent="0.35">
      <c r="A22" s="11" t="s">
        <v>21</v>
      </c>
      <c r="B22" s="11" t="s">
        <v>793</v>
      </c>
      <c r="C22" s="18">
        <v>78956</v>
      </c>
      <c r="D22" s="11">
        <v>1964</v>
      </c>
      <c r="E22" s="11" t="s">
        <v>467</v>
      </c>
      <c r="F22" s="11" t="s">
        <v>22</v>
      </c>
      <c r="G22" s="1">
        <v>55</v>
      </c>
      <c r="H22" s="11" t="s">
        <v>611</v>
      </c>
      <c r="I22" s="15" t="s">
        <v>479</v>
      </c>
      <c r="J22" s="15" t="s">
        <v>474</v>
      </c>
      <c r="K22" s="1"/>
      <c r="L22" s="1"/>
      <c r="M22"/>
    </row>
    <row r="23" spans="1:13" x14ac:dyDescent="0.35">
      <c r="A23" s="1" t="s">
        <v>196</v>
      </c>
      <c r="B23" s="7" t="s">
        <v>793</v>
      </c>
      <c r="C23" s="18">
        <v>80377</v>
      </c>
      <c r="D23" s="1">
        <v>2001</v>
      </c>
      <c r="E23" s="8" t="s">
        <v>466</v>
      </c>
      <c r="F23" s="1" t="s">
        <v>197</v>
      </c>
      <c r="G23" s="1">
        <v>18</v>
      </c>
      <c r="H23" s="7" t="s">
        <v>612</v>
      </c>
      <c r="I23" s="7" t="s">
        <v>479</v>
      </c>
      <c r="J23" s="7" t="s">
        <v>475</v>
      </c>
      <c r="K23" s="1"/>
      <c r="L23" s="1"/>
    </row>
    <row r="24" spans="1:13" x14ac:dyDescent="0.35">
      <c r="A24" s="5" t="s">
        <v>428</v>
      </c>
      <c r="B24" s="5" t="s">
        <v>793</v>
      </c>
      <c r="C24" s="18">
        <v>77483</v>
      </c>
      <c r="D24" s="4">
        <v>2015</v>
      </c>
      <c r="E24" s="14" t="s">
        <v>467</v>
      </c>
      <c r="F24" s="5" t="s">
        <v>2</v>
      </c>
      <c r="G24" s="1">
        <v>4</v>
      </c>
      <c r="H24" s="7" t="s">
        <v>614</v>
      </c>
      <c r="I24" s="7" t="s">
        <v>479</v>
      </c>
      <c r="J24" s="7" t="s">
        <v>474</v>
      </c>
      <c r="K24" s="1"/>
      <c r="L24" s="1"/>
    </row>
    <row r="25" spans="1:13" x14ac:dyDescent="0.35">
      <c r="A25" s="1" t="s">
        <v>200</v>
      </c>
      <c r="B25" s="8" t="s">
        <v>793</v>
      </c>
      <c r="C25" s="18">
        <v>80492</v>
      </c>
      <c r="D25" s="1">
        <v>1992</v>
      </c>
      <c r="E25" s="8" t="s">
        <v>467</v>
      </c>
      <c r="F25" s="1" t="s">
        <v>12</v>
      </c>
      <c r="G25" s="1">
        <v>27</v>
      </c>
      <c r="H25" s="8" t="s">
        <v>617</v>
      </c>
      <c r="I25" s="11" t="s">
        <v>479</v>
      </c>
      <c r="J25" s="11" t="s">
        <v>474</v>
      </c>
      <c r="K25" s="11"/>
      <c r="L25" s="11"/>
      <c r="M25" s="6"/>
    </row>
    <row r="26" spans="1:13" x14ac:dyDescent="0.35">
      <c r="A26" s="1" t="s">
        <v>202</v>
      </c>
      <c r="B26" s="7" t="s">
        <v>793</v>
      </c>
      <c r="C26" s="18">
        <v>68908</v>
      </c>
      <c r="D26" s="1">
        <v>1937</v>
      </c>
      <c r="E26" s="8" t="s">
        <v>467</v>
      </c>
      <c r="F26" s="1" t="s">
        <v>12</v>
      </c>
      <c r="G26" s="1">
        <v>82</v>
      </c>
      <c r="H26" s="7" t="s">
        <v>620</v>
      </c>
      <c r="I26" s="7" t="s">
        <v>479</v>
      </c>
      <c r="J26" s="7" t="s">
        <v>474</v>
      </c>
      <c r="K26" s="1"/>
      <c r="L26" s="1"/>
    </row>
    <row r="27" spans="1:13" x14ac:dyDescent="0.35">
      <c r="A27" s="1" t="s">
        <v>203</v>
      </c>
      <c r="B27" s="7" t="s">
        <v>793</v>
      </c>
      <c r="C27" s="18">
        <v>64268</v>
      </c>
      <c r="D27" s="1">
        <v>1935</v>
      </c>
      <c r="E27" s="8" t="s">
        <v>467</v>
      </c>
      <c r="F27" s="1" t="s">
        <v>204</v>
      </c>
      <c r="G27" s="1">
        <v>84</v>
      </c>
      <c r="H27" s="7" t="s">
        <v>621</v>
      </c>
      <c r="I27" s="11" t="s">
        <v>479</v>
      </c>
      <c r="J27" s="11" t="s">
        <v>474</v>
      </c>
      <c r="K27" s="11"/>
      <c r="L27" s="11"/>
      <c r="M27" s="6"/>
    </row>
    <row r="28" spans="1:13" x14ac:dyDescent="0.35">
      <c r="A28" s="1" t="s">
        <v>351</v>
      </c>
      <c r="B28" s="8" t="s">
        <v>793</v>
      </c>
      <c r="C28" s="18">
        <v>65020</v>
      </c>
      <c r="D28" s="1">
        <v>1992</v>
      </c>
      <c r="E28" s="8" t="s">
        <v>467</v>
      </c>
      <c r="F28" s="1" t="s">
        <v>12</v>
      </c>
      <c r="G28" s="1">
        <v>27</v>
      </c>
      <c r="H28" s="8" t="s">
        <v>634</v>
      </c>
      <c r="I28" s="8" t="s">
        <v>479</v>
      </c>
      <c r="J28" s="8" t="s">
        <v>474</v>
      </c>
      <c r="K28" s="1"/>
      <c r="L28" s="1"/>
    </row>
    <row r="29" spans="1:13" x14ac:dyDescent="0.35">
      <c r="A29" s="1" t="s">
        <v>237</v>
      </c>
      <c r="B29" s="8" t="s">
        <v>793</v>
      </c>
      <c r="C29" s="18">
        <v>70426</v>
      </c>
      <c r="D29" s="1">
        <v>1992</v>
      </c>
      <c r="E29" s="8" t="s">
        <v>467</v>
      </c>
      <c r="F29" s="1" t="s">
        <v>238</v>
      </c>
      <c r="G29" s="1">
        <v>27</v>
      </c>
      <c r="H29" s="8" t="s">
        <v>635</v>
      </c>
      <c r="I29" s="8" t="s">
        <v>479</v>
      </c>
      <c r="J29" s="8" t="s">
        <v>474</v>
      </c>
      <c r="K29" s="1"/>
      <c r="L29" s="1"/>
    </row>
    <row r="30" spans="1:13" x14ac:dyDescent="0.35">
      <c r="A30" s="1" t="s">
        <v>378</v>
      </c>
      <c r="B30" s="8" t="s">
        <v>793</v>
      </c>
      <c r="C30" s="18">
        <v>72385</v>
      </c>
      <c r="D30" s="1">
        <v>1935</v>
      </c>
      <c r="E30" s="8" t="s">
        <v>467</v>
      </c>
      <c r="F30" s="1" t="s">
        <v>438</v>
      </c>
      <c r="G30" s="1">
        <v>84</v>
      </c>
      <c r="H30" s="8" t="s">
        <v>636</v>
      </c>
      <c r="I30" s="11" t="s">
        <v>479</v>
      </c>
      <c r="J30" s="11" t="s">
        <v>474</v>
      </c>
      <c r="K30" s="11"/>
      <c r="L30" s="11"/>
      <c r="M30" s="6"/>
    </row>
    <row r="31" spans="1:13" s="6" customFormat="1" x14ac:dyDescent="0.35">
      <c r="A31" s="11" t="s">
        <v>239</v>
      </c>
      <c r="B31" s="11" t="s">
        <v>793</v>
      </c>
      <c r="C31" s="18">
        <v>61375</v>
      </c>
      <c r="D31" s="11">
        <v>1966</v>
      </c>
      <c r="E31" s="12" t="s">
        <v>467</v>
      </c>
      <c r="F31" s="11" t="s">
        <v>240</v>
      </c>
      <c r="G31" s="1">
        <v>53</v>
      </c>
      <c r="H31" s="11" t="s">
        <v>637</v>
      </c>
      <c r="I31" s="8" t="s">
        <v>479</v>
      </c>
      <c r="J31" s="8" t="s">
        <v>474</v>
      </c>
      <c r="K31" s="8"/>
      <c r="L31" s="8"/>
      <c r="M31"/>
    </row>
    <row r="32" spans="1:13" x14ac:dyDescent="0.35">
      <c r="A32" s="1" t="s">
        <v>260</v>
      </c>
      <c r="B32" s="8" t="s">
        <v>793</v>
      </c>
      <c r="C32" s="18">
        <v>67449</v>
      </c>
      <c r="D32" s="1">
        <v>1987</v>
      </c>
      <c r="E32" s="8" t="s">
        <v>467</v>
      </c>
      <c r="F32" s="1" t="s">
        <v>12</v>
      </c>
      <c r="G32" s="1">
        <v>32</v>
      </c>
      <c r="H32" s="8" t="s">
        <v>661</v>
      </c>
      <c r="I32" s="8" t="s">
        <v>479</v>
      </c>
      <c r="J32" s="8" t="s">
        <v>474</v>
      </c>
      <c r="K32" s="1"/>
      <c r="L32" s="1"/>
    </row>
    <row r="33" spans="1:13" x14ac:dyDescent="0.35">
      <c r="A33" s="1" t="s">
        <v>52</v>
      </c>
      <c r="B33" s="7" t="s">
        <v>793</v>
      </c>
      <c r="C33" s="18">
        <v>64598</v>
      </c>
      <c r="D33" s="1">
        <v>1950</v>
      </c>
      <c r="E33" s="8" t="s">
        <v>466</v>
      </c>
      <c r="F33" s="1" t="s">
        <v>53</v>
      </c>
      <c r="G33" s="1">
        <v>69</v>
      </c>
      <c r="H33" s="7" t="s">
        <v>690</v>
      </c>
      <c r="I33" s="7" t="s">
        <v>479</v>
      </c>
      <c r="J33" s="7" t="s">
        <v>475</v>
      </c>
      <c r="K33" s="1"/>
      <c r="L33" s="1"/>
    </row>
    <row r="34" spans="1:13" x14ac:dyDescent="0.35">
      <c r="A34" s="1" t="s">
        <v>54</v>
      </c>
      <c r="B34" s="7" t="s">
        <v>793</v>
      </c>
      <c r="C34" s="18">
        <v>67928</v>
      </c>
      <c r="D34" s="1">
        <v>1970</v>
      </c>
      <c r="E34" s="8" t="s">
        <v>466</v>
      </c>
      <c r="F34" s="1" t="s">
        <v>33</v>
      </c>
      <c r="G34" s="1">
        <v>49</v>
      </c>
      <c r="H34" s="7" t="s">
        <v>692</v>
      </c>
      <c r="I34" s="7" t="s">
        <v>479</v>
      </c>
      <c r="J34" s="7" t="s">
        <v>475</v>
      </c>
      <c r="K34" s="1"/>
      <c r="L34" s="1"/>
    </row>
    <row r="35" spans="1:13" x14ac:dyDescent="0.35">
      <c r="A35" s="1" t="s">
        <v>59</v>
      </c>
      <c r="B35" s="7" t="s">
        <v>793</v>
      </c>
      <c r="C35" s="18">
        <v>84355</v>
      </c>
      <c r="D35" s="1">
        <v>1935</v>
      </c>
      <c r="E35" s="8" t="s">
        <v>467</v>
      </c>
      <c r="F35" s="1" t="s">
        <v>60</v>
      </c>
      <c r="G35" s="1">
        <v>84</v>
      </c>
      <c r="H35" s="7" t="s">
        <v>697</v>
      </c>
      <c r="I35" s="7" t="s">
        <v>479</v>
      </c>
      <c r="J35" s="7" t="s">
        <v>474</v>
      </c>
      <c r="K35" s="1"/>
      <c r="L35" s="1"/>
    </row>
    <row r="36" spans="1:13" x14ac:dyDescent="0.35">
      <c r="A36" s="5" t="s">
        <v>431</v>
      </c>
      <c r="B36" s="5" t="s">
        <v>793</v>
      </c>
      <c r="C36" s="18">
        <v>72046</v>
      </c>
      <c r="D36" s="4">
        <v>2001</v>
      </c>
      <c r="E36" s="14" t="s">
        <v>466</v>
      </c>
      <c r="F36" s="5" t="s">
        <v>4</v>
      </c>
      <c r="G36" s="1">
        <v>18</v>
      </c>
      <c r="H36" s="7" t="s">
        <v>706</v>
      </c>
      <c r="I36" s="7" t="s">
        <v>479</v>
      </c>
      <c r="J36" s="7" t="s">
        <v>475</v>
      </c>
      <c r="K36" s="1"/>
      <c r="L36" s="1"/>
    </row>
    <row r="37" spans="1:13" x14ac:dyDescent="0.35">
      <c r="A37" s="1" t="s">
        <v>72</v>
      </c>
      <c r="B37" s="7" t="s">
        <v>793</v>
      </c>
      <c r="C37" s="18">
        <v>71356</v>
      </c>
      <c r="D37" s="1">
        <v>1950</v>
      </c>
      <c r="E37" s="8" t="s">
        <v>466</v>
      </c>
      <c r="F37" s="1" t="s">
        <v>73</v>
      </c>
      <c r="G37" s="1">
        <v>69</v>
      </c>
      <c r="H37" s="7" t="s">
        <v>708</v>
      </c>
      <c r="I37" s="7" t="s">
        <v>479</v>
      </c>
      <c r="J37" s="7" t="s">
        <v>475</v>
      </c>
      <c r="K37" s="1"/>
      <c r="L37" s="1"/>
    </row>
    <row r="38" spans="1:13" x14ac:dyDescent="0.35">
      <c r="A38" s="1" t="s">
        <v>102</v>
      </c>
      <c r="B38" s="7" t="s">
        <v>793</v>
      </c>
      <c r="C38" s="18">
        <v>73570</v>
      </c>
      <c r="D38" s="1">
        <v>1992</v>
      </c>
      <c r="E38" s="8" t="s">
        <v>467</v>
      </c>
      <c r="F38" s="1" t="s">
        <v>12</v>
      </c>
      <c r="G38" s="1">
        <v>27</v>
      </c>
      <c r="H38" s="17" t="s">
        <v>744</v>
      </c>
      <c r="I38" s="11" t="s">
        <v>479</v>
      </c>
      <c r="J38" s="11" t="s">
        <v>474</v>
      </c>
      <c r="K38" s="11"/>
      <c r="L38" s="11"/>
      <c r="M38" s="6"/>
    </row>
    <row r="39" spans="1:13" x14ac:dyDescent="0.35">
      <c r="A39" t="s">
        <v>403</v>
      </c>
      <c r="B39" s="8" t="s">
        <v>793</v>
      </c>
      <c r="C39" s="18">
        <v>70821</v>
      </c>
      <c r="D39">
        <v>2015</v>
      </c>
      <c r="E39" s="8" t="s">
        <v>466</v>
      </c>
      <c r="F39" t="s">
        <v>1</v>
      </c>
      <c r="G39" s="1">
        <v>4</v>
      </c>
      <c r="H39" s="17" t="s">
        <v>747</v>
      </c>
      <c r="I39" s="8" t="s">
        <v>479</v>
      </c>
      <c r="J39" s="8" t="s">
        <v>475</v>
      </c>
      <c r="K39" s="1"/>
      <c r="L39" s="1"/>
    </row>
    <row r="40" spans="1:13" x14ac:dyDescent="0.35">
      <c r="A40" s="1" t="s">
        <v>118</v>
      </c>
      <c r="B40" s="7" t="s">
        <v>793</v>
      </c>
      <c r="C40" s="18">
        <v>68879</v>
      </c>
      <c r="D40" s="1">
        <v>1964</v>
      </c>
      <c r="E40" s="8" t="s">
        <v>467</v>
      </c>
      <c r="F40" s="1" t="s">
        <v>119</v>
      </c>
      <c r="G40" s="1">
        <v>55</v>
      </c>
      <c r="H40" s="17" t="s">
        <v>759</v>
      </c>
      <c r="I40" s="11" t="s">
        <v>479</v>
      </c>
      <c r="J40" s="11" t="s">
        <v>474</v>
      </c>
      <c r="K40" s="11"/>
      <c r="L40" s="11"/>
      <c r="M40" s="6"/>
    </row>
    <row r="41" spans="1:13" x14ac:dyDescent="0.35">
      <c r="A41" s="5" t="s">
        <v>423</v>
      </c>
      <c r="B41" s="5" t="s">
        <v>793</v>
      </c>
      <c r="C41" s="18">
        <v>71660</v>
      </c>
      <c r="D41" s="4">
        <v>1935</v>
      </c>
      <c r="E41" s="14" t="s">
        <v>467</v>
      </c>
      <c r="F41" s="5" t="s">
        <v>440</v>
      </c>
      <c r="G41" s="1">
        <v>84</v>
      </c>
      <c r="H41" s="17" t="s">
        <v>762</v>
      </c>
      <c r="I41" s="7" t="s">
        <v>479</v>
      </c>
      <c r="J41" s="7" t="s">
        <v>474</v>
      </c>
      <c r="K41" s="1"/>
      <c r="L41" s="1"/>
    </row>
    <row r="42" spans="1:13" x14ac:dyDescent="0.35">
      <c r="A42" s="1" t="s">
        <v>394</v>
      </c>
      <c r="B42" s="7" t="s">
        <v>793</v>
      </c>
      <c r="C42" s="18">
        <v>80215</v>
      </c>
      <c r="D42" s="1">
        <v>2017</v>
      </c>
      <c r="E42" s="8" t="s">
        <v>470</v>
      </c>
      <c r="F42" s="1" t="s">
        <v>24</v>
      </c>
      <c r="G42" s="1">
        <v>2</v>
      </c>
      <c r="H42" s="17" t="s">
        <v>764</v>
      </c>
      <c r="I42" s="7" t="s">
        <v>479</v>
      </c>
      <c r="J42" s="7" t="s">
        <v>785</v>
      </c>
      <c r="K42" s="1"/>
      <c r="L42" s="1"/>
    </row>
    <row r="43" spans="1:13" x14ac:dyDescent="0.35">
      <c r="A43" s="1" t="s">
        <v>122</v>
      </c>
      <c r="B43" s="7" t="s">
        <v>793</v>
      </c>
      <c r="C43" s="18">
        <v>75055</v>
      </c>
      <c r="D43" s="1">
        <v>1934</v>
      </c>
      <c r="E43" s="8" t="s">
        <v>467</v>
      </c>
      <c r="F43" s="1" t="s">
        <v>123</v>
      </c>
      <c r="G43" s="1">
        <v>85</v>
      </c>
      <c r="H43" s="17" t="s">
        <v>765</v>
      </c>
      <c r="I43" s="7" t="s">
        <v>479</v>
      </c>
      <c r="J43" s="7" t="s">
        <v>474</v>
      </c>
      <c r="K43" s="1"/>
      <c r="L43" s="1"/>
    </row>
    <row r="44" spans="1:13" x14ac:dyDescent="0.35">
      <c r="A44" s="1" t="s">
        <v>125</v>
      </c>
      <c r="B44" s="7" t="s">
        <v>793</v>
      </c>
      <c r="C44" s="18">
        <v>65935</v>
      </c>
      <c r="D44" s="1">
        <v>1992</v>
      </c>
      <c r="E44" s="8" t="s">
        <v>467</v>
      </c>
      <c r="F44" s="1" t="s">
        <v>12</v>
      </c>
      <c r="G44" s="1">
        <v>27</v>
      </c>
      <c r="H44" s="17" t="s">
        <v>767</v>
      </c>
      <c r="I44" s="7" t="s">
        <v>479</v>
      </c>
      <c r="J44" s="7" t="s">
        <v>474</v>
      </c>
      <c r="K44" s="1"/>
      <c r="L44" s="1"/>
    </row>
    <row r="45" spans="1:13" s="6" customFormat="1" x14ac:dyDescent="0.35">
      <c r="A45" s="11" t="s">
        <v>131</v>
      </c>
      <c r="B45" s="11" t="s">
        <v>793</v>
      </c>
      <c r="C45" s="18">
        <v>90048</v>
      </c>
      <c r="D45" s="11">
        <v>1934</v>
      </c>
      <c r="E45" s="12" t="s">
        <v>467</v>
      </c>
      <c r="F45" s="11" t="s">
        <v>132</v>
      </c>
      <c r="G45" s="1">
        <v>85</v>
      </c>
      <c r="H45" s="17" t="s">
        <v>497</v>
      </c>
      <c r="I45" s="11" t="s">
        <v>479</v>
      </c>
      <c r="J45" s="11" t="s">
        <v>474</v>
      </c>
      <c r="K45" s="11"/>
      <c r="L45" s="11"/>
    </row>
    <row r="46" spans="1:13" x14ac:dyDescent="0.35">
      <c r="A46" s="1" t="s">
        <v>137</v>
      </c>
      <c r="B46" s="7" t="s">
        <v>793</v>
      </c>
      <c r="C46" s="18">
        <v>61320</v>
      </c>
      <c r="D46" s="1">
        <v>1997</v>
      </c>
      <c r="E46" s="8" t="s">
        <v>467</v>
      </c>
      <c r="F46" s="1" t="s">
        <v>138</v>
      </c>
      <c r="G46" s="1">
        <v>22</v>
      </c>
      <c r="H46" s="17" t="s">
        <v>775</v>
      </c>
      <c r="I46" s="7" t="s">
        <v>479</v>
      </c>
      <c r="J46" s="7" t="s">
        <v>474</v>
      </c>
      <c r="K46" s="1"/>
      <c r="L46" s="1"/>
    </row>
    <row r="53" spans="1:7" x14ac:dyDescent="0.35">
      <c r="A53" t="s">
        <v>871</v>
      </c>
      <c r="B53" t="s">
        <v>872</v>
      </c>
      <c r="F53" t="s">
        <v>898</v>
      </c>
      <c r="G53" s="20">
        <f>2168/45</f>
        <v>48.177777777777777</v>
      </c>
    </row>
    <row r="55" spans="1:7" x14ac:dyDescent="0.35">
      <c r="A55" t="s">
        <v>873</v>
      </c>
      <c r="B55" t="s">
        <v>874</v>
      </c>
      <c r="F55" t="s">
        <v>898</v>
      </c>
      <c r="G55" s="20">
        <f>1716/35</f>
        <v>49.028571428571432</v>
      </c>
    </row>
    <row r="56" spans="1:7" x14ac:dyDescent="0.35">
      <c r="A56" t="s">
        <v>875</v>
      </c>
      <c r="B56" t="s">
        <v>878</v>
      </c>
      <c r="F56" t="s">
        <v>898</v>
      </c>
      <c r="G56">
        <f>450/9</f>
        <v>50</v>
      </c>
    </row>
    <row r="57" spans="1:7" x14ac:dyDescent="0.35">
      <c r="A57" t="s">
        <v>876</v>
      </c>
      <c r="B57" t="s">
        <v>877</v>
      </c>
      <c r="F57" t="s">
        <v>898</v>
      </c>
      <c r="G57">
        <v>2</v>
      </c>
    </row>
  </sheetData>
  <autoFilter ref="A1:M47" xr:uid="{EB6B0E38-FAB8-4BD8-871D-4FBC92BDEB1B}"/>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EB92-9578-44FE-B3B6-C99BA5417B52}">
  <dimension ref="A1:M45"/>
  <sheetViews>
    <sheetView topLeftCell="A28" workbookViewId="0">
      <selection activeCell="A42" sqref="A42:B42"/>
    </sheetView>
  </sheetViews>
  <sheetFormatPr defaultRowHeight="14.5" x14ac:dyDescent="0.35"/>
  <cols>
    <col min="1" max="1" width="41.26953125" bestFit="1" customWidth="1"/>
    <col min="6" max="6" width="46" customWidth="1"/>
    <col min="8" max="8" width="27.81640625" bestFit="1" customWidth="1"/>
  </cols>
  <sheetData>
    <row r="1" spans="1:12" s="19" customFormat="1" x14ac:dyDescent="0.35">
      <c r="A1" s="19" t="s">
        <v>897</v>
      </c>
      <c r="B1" s="19" t="s">
        <v>786</v>
      </c>
      <c r="C1" s="19" t="s">
        <v>798</v>
      </c>
      <c r="D1" s="19" t="s">
        <v>801</v>
      </c>
      <c r="E1" s="19" t="s">
        <v>802</v>
      </c>
      <c r="F1" s="19" t="s">
        <v>803</v>
      </c>
      <c r="G1" s="19" t="s">
        <v>800</v>
      </c>
      <c r="H1" s="19" t="s">
        <v>473</v>
      </c>
      <c r="I1" s="19" t="s">
        <v>478</v>
      </c>
      <c r="J1" s="19" t="s">
        <v>799</v>
      </c>
    </row>
    <row r="2" spans="1:12" x14ac:dyDescent="0.35">
      <c r="A2" s="1" t="s">
        <v>302</v>
      </c>
      <c r="B2" s="5" t="s">
        <v>796</v>
      </c>
      <c r="C2" s="18">
        <v>72636</v>
      </c>
      <c r="D2" s="1">
        <v>1922</v>
      </c>
      <c r="E2" s="8" t="s">
        <v>466</v>
      </c>
      <c r="F2" s="1" t="s">
        <v>303</v>
      </c>
      <c r="G2" s="1">
        <v>97</v>
      </c>
      <c r="H2" s="8" t="s">
        <v>510</v>
      </c>
      <c r="I2" s="8" t="s">
        <v>479</v>
      </c>
      <c r="J2" s="8" t="s">
        <v>475</v>
      </c>
      <c r="K2" s="1"/>
      <c r="L2" s="1"/>
    </row>
    <row r="3" spans="1:12" x14ac:dyDescent="0.35">
      <c r="A3" s="1" t="s">
        <v>306</v>
      </c>
      <c r="B3" s="5" t="s">
        <v>796</v>
      </c>
      <c r="C3" s="18">
        <v>82849</v>
      </c>
      <c r="D3" s="1">
        <v>1950</v>
      </c>
      <c r="E3" s="8" t="s">
        <v>466</v>
      </c>
      <c r="F3" s="1" t="s">
        <v>307</v>
      </c>
      <c r="G3" s="1">
        <v>69</v>
      </c>
      <c r="H3" s="8" t="s">
        <v>518</v>
      </c>
      <c r="I3" s="8" t="s">
        <v>479</v>
      </c>
      <c r="J3" s="8" t="s">
        <v>475</v>
      </c>
      <c r="K3" s="1"/>
      <c r="L3" s="1"/>
    </row>
    <row r="4" spans="1:12" x14ac:dyDescent="0.35">
      <c r="A4" s="1" t="s">
        <v>311</v>
      </c>
      <c r="B4" s="5" t="s">
        <v>796</v>
      </c>
      <c r="C4" s="18">
        <v>70253</v>
      </c>
      <c r="D4" s="1">
        <v>1992</v>
      </c>
      <c r="E4" s="8" t="s">
        <v>467</v>
      </c>
      <c r="F4" s="1" t="s">
        <v>12</v>
      </c>
      <c r="G4" s="1">
        <v>27</v>
      </c>
      <c r="H4" s="8" t="s">
        <v>521</v>
      </c>
      <c r="I4" s="8" t="s">
        <v>479</v>
      </c>
      <c r="J4" s="8" t="s">
        <v>474</v>
      </c>
      <c r="K4" s="1"/>
      <c r="L4" s="1"/>
    </row>
    <row r="5" spans="1:12" x14ac:dyDescent="0.35">
      <c r="A5" s="1" t="s">
        <v>410</v>
      </c>
      <c r="B5" s="5" t="s">
        <v>796</v>
      </c>
      <c r="C5" s="18">
        <v>80307</v>
      </c>
      <c r="D5" s="1">
        <v>1935</v>
      </c>
      <c r="E5" s="8" t="s">
        <v>467</v>
      </c>
      <c r="F5" s="1" t="s">
        <v>12</v>
      </c>
      <c r="G5" s="1">
        <v>84</v>
      </c>
      <c r="H5" s="8" t="s">
        <v>522</v>
      </c>
      <c r="I5" s="8" t="s">
        <v>479</v>
      </c>
      <c r="J5" s="8" t="s">
        <v>474</v>
      </c>
      <c r="K5" s="1"/>
      <c r="L5" s="1"/>
    </row>
    <row r="6" spans="1:12" x14ac:dyDescent="0.35">
      <c r="A6" s="1" t="s">
        <v>6</v>
      </c>
      <c r="B6" s="5" t="s">
        <v>796</v>
      </c>
      <c r="C6" s="18">
        <v>83002</v>
      </c>
      <c r="D6" s="1">
        <v>2015</v>
      </c>
      <c r="E6" s="1" t="s">
        <v>467</v>
      </c>
      <c r="F6" s="1" t="s">
        <v>2</v>
      </c>
      <c r="G6" s="1">
        <v>4</v>
      </c>
      <c r="H6" s="8" t="s">
        <v>523</v>
      </c>
      <c r="I6" s="8" t="s">
        <v>479</v>
      </c>
      <c r="J6" s="8" t="s">
        <v>474</v>
      </c>
      <c r="K6" s="8"/>
      <c r="L6" s="8"/>
    </row>
    <row r="7" spans="1:12" x14ac:dyDescent="0.35">
      <c r="A7" s="8" t="s">
        <v>322</v>
      </c>
      <c r="B7" s="8" t="s">
        <v>796</v>
      </c>
      <c r="C7" s="18">
        <v>72684</v>
      </c>
      <c r="D7" s="8">
        <v>2010</v>
      </c>
      <c r="E7" s="8" t="s">
        <v>466</v>
      </c>
      <c r="F7" s="8" t="s">
        <v>451</v>
      </c>
      <c r="G7" s="9">
        <v>9</v>
      </c>
      <c r="H7" s="8" t="s">
        <v>539</v>
      </c>
      <c r="I7" s="8" t="s">
        <v>479</v>
      </c>
      <c r="J7" s="8" t="s">
        <v>475</v>
      </c>
      <c r="K7" s="1"/>
      <c r="L7" s="1"/>
    </row>
    <row r="8" spans="1:12" x14ac:dyDescent="0.35">
      <c r="A8" s="1" t="s">
        <v>369</v>
      </c>
      <c r="B8" s="5" t="s">
        <v>796</v>
      </c>
      <c r="C8" s="18">
        <v>74381</v>
      </c>
      <c r="D8" s="1">
        <v>2015</v>
      </c>
      <c r="E8" s="8" t="s">
        <v>466</v>
      </c>
      <c r="F8" s="1" t="s">
        <v>1</v>
      </c>
      <c r="G8" s="1">
        <v>4</v>
      </c>
      <c r="H8" s="8" t="s">
        <v>546</v>
      </c>
      <c r="I8" s="8" t="s">
        <v>479</v>
      </c>
      <c r="J8" s="8" t="s">
        <v>475</v>
      </c>
      <c r="K8" s="1"/>
      <c r="L8" s="1"/>
    </row>
    <row r="9" spans="1:12" x14ac:dyDescent="0.35">
      <c r="A9" s="1" t="s">
        <v>287</v>
      </c>
      <c r="B9" s="5" t="s">
        <v>796</v>
      </c>
      <c r="C9" s="18">
        <v>68635</v>
      </c>
      <c r="D9" s="1">
        <v>1997</v>
      </c>
      <c r="E9" s="8" t="s">
        <v>466</v>
      </c>
      <c r="F9" s="1" t="s">
        <v>1</v>
      </c>
      <c r="G9" s="1">
        <v>22</v>
      </c>
      <c r="H9" s="8" t="s">
        <v>517</v>
      </c>
      <c r="I9" s="8" t="s">
        <v>479</v>
      </c>
      <c r="J9" s="8" t="s">
        <v>475</v>
      </c>
      <c r="K9" s="1"/>
      <c r="L9" s="1"/>
    </row>
    <row r="10" spans="1:12" x14ac:dyDescent="0.35">
      <c r="A10" s="1" t="s">
        <v>269</v>
      </c>
      <c r="B10" s="8" t="s">
        <v>796</v>
      </c>
      <c r="C10" s="18">
        <v>69682</v>
      </c>
      <c r="D10" s="1">
        <v>1924</v>
      </c>
      <c r="E10" s="8" t="s">
        <v>466</v>
      </c>
      <c r="F10" s="1" t="s">
        <v>33</v>
      </c>
      <c r="G10" s="1">
        <v>95</v>
      </c>
      <c r="H10" s="8" t="s">
        <v>559</v>
      </c>
      <c r="I10" s="8" t="s">
        <v>479</v>
      </c>
      <c r="J10" s="8" t="s">
        <v>475</v>
      </c>
      <c r="K10" s="1"/>
      <c r="L10" s="1"/>
    </row>
    <row r="11" spans="1:12" x14ac:dyDescent="0.35">
      <c r="A11" s="1" t="s">
        <v>159</v>
      </c>
      <c r="B11" s="8" t="s">
        <v>796</v>
      </c>
      <c r="C11" s="18">
        <v>74955</v>
      </c>
      <c r="D11" s="1">
        <v>1997</v>
      </c>
      <c r="E11" s="8" t="s">
        <v>467</v>
      </c>
      <c r="F11" s="1" t="s">
        <v>12</v>
      </c>
      <c r="G11" s="1">
        <v>22</v>
      </c>
      <c r="H11" s="8" t="s">
        <v>578</v>
      </c>
      <c r="I11" s="8" t="s">
        <v>479</v>
      </c>
      <c r="J11" s="8" t="s">
        <v>474</v>
      </c>
      <c r="K11" s="1"/>
      <c r="L11" s="1"/>
    </row>
    <row r="12" spans="1:12" x14ac:dyDescent="0.35">
      <c r="A12" t="s">
        <v>406</v>
      </c>
      <c r="B12" s="8" t="s">
        <v>796</v>
      </c>
      <c r="C12" s="18">
        <v>63546</v>
      </c>
      <c r="D12">
        <v>2015</v>
      </c>
      <c r="E12" s="8" t="s">
        <v>466</v>
      </c>
      <c r="F12" t="s">
        <v>1</v>
      </c>
      <c r="G12" s="1">
        <v>4</v>
      </c>
      <c r="H12" s="8" t="s">
        <v>657</v>
      </c>
      <c r="I12" s="8" t="s">
        <v>479</v>
      </c>
      <c r="J12" s="8" t="s">
        <v>475</v>
      </c>
      <c r="K12" s="8"/>
      <c r="L12" s="8"/>
    </row>
    <row r="13" spans="1:12" x14ac:dyDescent="0.35">
      <c r="A13" t="s">
        <v>399</v>
      </c>
      <c r="B13" s="7" t="s">
        <v>796</v>
      </c>
      <c r="C13" s="18">
        <v>67603</v>
      </c>
      <c r="D13">
        <v>2015</v>
      </c>
      <c r="E13" s="8" t="s">
        <v>466</v>
      </c>
      <c r="F13" t="s">
        <v>1</v>
      </c>
      <c r="G13" s="1">
        <v>4</v>
      </c>
      <c r="H13" s="7" t="s">
        <v>668</v>
      </c>
      <c r="I13" s="7" t="s">
        <v>479</v>
      </c>
      <c r="J13" s="7" t="s">
        <v>475</v>
      </c>
    </row>
    <row r="14" spans="1:12" x14ac:dyDescent="0.35">
      <c r="A14" s="1" t="s">
        <v>380</v>
      </c>
      <c r="B14" s="7" t="s">
        <v>796</v>
      </c>
      <c r="C14" s="18">
        <v>73591</v>
      </c>
      <c r="D14" s="1">
        <v>1950</v>
      </c>
      <c r="E14" s="8" t="s">
        <v>466</v>
      </c>
      <c r="F14" s="1" t="s">
        <v>33</v>
      </c>
      <c r="G14" s="1">
        <v>69</v>
      </c>
      <c r="H14" s="7" t="s">
        <v>669</v>
      </c>
      <c r="I14" s="7" t="s">
        <v>479</v>
      </c>
      <c r="J14" s="7" t="s">
        <v>475</v>
      </c>
      <c r="K14" s="1"/>
      <c r="L14" s="1"/>
    </row>
    <row r="15" spans="1:12" x14ac:dyDescent="0.35">
      <c r="A15" s="1" t="s">
        <v>40</v>
      </c>
      <c r="B15" s="7" t="s">
        <v>796</v>
      </c>
      <c r="C15" s="18">
        <v>78600</v>
      </c>
      <c r="D15" s="1">
        <v>1950</v>
      </c>
      <c r="E15" s="1" t="s">
        <v>466</v>
      </c>
      <c r="F15" s="1" t="s">
        <v>4</v>
      </c>
      <c r="G15" s="1">
        <v>69</v>
      </c>
      <c r="H15" s="7" t="s">
        <v>676</v>
      </c>
      <c r="I15" s="7" t="s">
        <v>479</v>
      </c>
      <c r="J15" s="7" t="s">
        <v>475</v>
      </c>
      <c r="K15" s="1"/>
      <c r="L15" s="1"/>
    </row>
    <row r="16" spans="1:12" x14ac:dyDescent="0.35">
      <c r="A16" s="1" t="s">
        <v>47</v>
      </c>
      <c r="B16" s="8" t="s">
        <v>796</v>
      </c>
      <c r="C16" s="18">
        <v>69978</v>
      </c>
      <c r="D16" s="1">
        <v>1924</v>
      </c>
      <c r="E16" s="8" t="s">
        <v>466</v>
      </c>
      <c r="F16" s="1" t="s">
        <v>48</v>
      </c>
      <c r="G16" s="1">
        <v>95</v>
      </c>
      <c r="H16" s="8" t="s">
        <v>683</v>
      </c>
      <c r="I16" s="8" t="s">
        <v>479</v>
      </c>
      <c r="J16" s="8" t="s">
        <v>475</v>
      </c>
      <c r="K16" s="1"/>
      <c r="L16" s="1"/>
    </row>
    <row r="17" spans="1:13" x14ac:dyDescent="0.35">
      <c r="A17" s="1" t="s">
        <v>383</v>
      </c>
      <c r="B17" s="7" t="s">
        <v>796</v>
      </c>
      <c r="C17" s="18">
        <v>68057</v>
      </c>
      <c r="D17" s="1">
        <v>2015</v>
      </c>
      <c r="E17" s="8" t="s">
        <v>466</v>
      </c>
      <c r="F17" s="1" t="s">
        <v>4</v>
      </c>
      <c r="G17" s="1">
        <v>4</v>
      </c>
      <c r="H17" s="7" t="s">
        <v>695</v>
      </c>
      <c r="I17" s="7" t="s">
        <v>479</v>
      </c>
      <c r="J17" s="7" t="s">
        <v>475</v>
      </c>
      <c r="K17" s="1"/>
      <c r="L17" s="1"/>
    </row>
    <row r="18" spans="1:13" x14ac:dyDescent="0.35">
      <c r="A18" s="1" t="s">
        <v>57</v>
      </c>
      <c r="B18" s="7" t="s">
        <v>796</v>
      </c>
      <c r="C18" s="18">
        <v>72432</v>
      </c>
      <c r="D18" s="1">
        <v>1931</v>
      </c>
      <c r="E18" s="8" t="s">
        <v>466</v>
      </c>
      <c r="F18" s="1" t="s">
        <v>58</v>
      </c>
      <c r="G18" s="1">
        <v>88</v>
      </c>
      <c r="H18" s="7" t="s">
        <v>696</v>
      </c>
      <c r="I18" s="7" t="s">
        <v>479</v>
      </c>
      <c r="J18" s="7" t="s">
        <v>475</v>
      </c>
      <c r="K18" s="1"/>
      <c r="L18" s="1"/>
    </row>
    <row r="19" spans="1:13" x14ac:dyDescent="0.35">
      <c r="A19" s="1" t="s">
        <v>79</v>
      </c>
      <c r="B19" s="7" t="s">
        <v>796</v>
      </c>
      <c r="C19" s="18">
        <v>71142</v>
      </c>
      <c r="D19" s="1">
        <v>1924</v>
      </c>
      <c r="E19" s="8" t="s">
        <v>466</v>
      </c>
      <c r="F19" s="1" t="s">
        <v>33</v>
      </c>
      <c r="G19" s="1">
        <v>95</v>
      </c>
      <c r="H19" s="7" t="s">
        <v>713</v>
      </c>
      <c r="I19" s="7" t="s">
        <v>479</v>
      </c>
      <c r="J19" s="7" t="s">
        <v>475</v>
      </c>
      <c r="K19" s="1"/>
      <c r="L19" s="1"/>
    </row>
    <row r="20" spans="1:13" x14ac:dyDescent="0.35">
      <c r="A20" s="1" t="s">
        <v>392</v>
      </c>
      <c r="B20" s="7" t="s">
        <v>796</v>
      </c>
      <c r="C20" s="18">
        <v>82345</v>
      </c>
      <c r="D20" s="1">
        <v>2015</v>
      </c>
      <c r="E20" s="8" t="s">
        <v>466</v>
      </c>
      <c r="F20" s="1" t="s">
        <v>1</v>
      </c>
      <c r="G20" s="1">
        <v>4</v>
      </c>
      <c r="H20" s="7" t="s">
        <v>720</v>
      </c>
      <c r="I20" s="11" t="s">
        <v>479</v>
      </c>
      <c r="J20" s="11" t="s">
        <v>475</v>
      </c>
      <c r="K20" s="11"/>
      <c r="L20" s="11"/>
      <c r="M20" s="6"/>
    </row>
    <row r="21" spans="1:13" x14ac:dyDescent="0.35">
      <c r="A21" s="1" t="s">
        <v>87</v>
      </c>
      <c r="B21" s="8" t="s">
        <v>796</v>
      </c>
      <c r="C21" s="18">
        <v>70790</v>
      </c>
      <c r="D21" s="1">
        <v>2010</v>
      </c>
      <c r="E21" s="8" t="s">
        <v>466</v>
      </c>
      <c r="F21" s="1" t="s">
        <v>4</v>
      </c>
      <c r="G21" s="1">
        <v>9</v>
      </c>
      <c r="H21" s="8" t="s">
        <v>681</v>
      </c>
      <c r="I21" s="8" t="s">
        <v>479</v>
      </c>
      <c r="J21" s="8" t="s">
        <v>475</v>
      </c>
      <c r="K21" s="1"/>
      <c r="L21" s="1"/>
    </row>
    <row r="22" spans="1:13" x14ac:dyDescent="0.35">
      <c r="A22" s="1" t="s">
        <v>88</v>
      </c>
      <c r="B22" s="8" t="s">
        <v>796</v>
      </c>
      <c r="C22" s="18">
        <v>70302</v>
      </c>
      <c r="D22" s="1">
        <v>2010</v>
      </c>
      <c r="E22" s="8" t="s">
        <v>466</v>
      </c>
      <c r="F22" s="1" t="s">
        <v>1</v>
      </c>
      <c r="G22" s="1">
        <v>9</v>
      </c>
      <c r="H22" s="8" t="s">
        <v>723</v>
      </c>
      <c r="I22" s="8" t="s">
        <v>479</v>
      </c>
      <c r="J22" s="8" t="s">
        <v>475</v>
      </c>
      <c r="K22" s="1"/>
      <c r="L22" s="1"/>
    </row>
    <row r="23" spans="1:13" x14ac:dyDescent="0.35">
      <c r="A23" s="1" t="s">
        <v>93</v>
      </c>
      <c r="B23" s="8" t="s">
        <v>796</v>
      </c>
      <c r="C23" s="18">
        <v>69907</v>
      </c>
      <c r="D23" s="1">
        <v>1924</v>
      </c>
      <c r="E23" s="8" t="s">
        <v>466</v>
      </c>
      <c r="F23" s="1" t="s">
        <v>94</v>
      </c>
      <c r="G23" s="1">
        <v>95</v>
      </c>
      <c r="H23" s="8" t="s">
        <v>733</v>
      </c>
      <c r="I23" s="8" t="s">
        <v>479</v>
      </c>
      <c r="J23" s="8" t="s">
        <v>475</v>
      </c>
      <c r="K23" s="1"/>
      <c r="L23" s="1"/>
    </row>
    <row r="24" spans="1:13" s="6" customFormat="1" x14ac:dyDescent="0.35">
      <c r="A24" s="11" t="s">
        <v>349</v>
      </c>
      <c r="B24" s="11" t="s">
        <v>796</v>
      </c>
      <c r="C24" s="18">
        <v>74892</v>
      </c>
      <c r="D24" s="11">
        <v>1924</v>
      </c>
      <c r="E24" s="12" t="s">
        <v>466</v>
      </c>
      <c r="F24" s="11" t="s">
        <v>350</v>
      </c>
      <c r="G24" s="1">
        <v>95</v>
      </c>
      <c r="H24" s="11" t="s">
        <v>735</v>
      </c>
      <c r="I24" s="15" t="s">
        <v>479</v>
      </c>
      <c r="J24" s="15" t="s">
        <v>475</v>
      </c>
      <c r="K24" s="1"/>
      <c r="L24" s="1"/>
      <c r="M24"/>
    </row>
    <row r="25" spans="1:13" s="6" customFormat="1" x14ac:dyDescent="0.35">
      <c r="A25" s="11" t="s">
        <v>387</v>
      </c>
      <c r="B25" s="11" t="s">
        <v>796</v>
      </c>
      <c r="C25" s="18">
        <v>77451</v>
      </c>
      <c r="D25" s="11">
        <v>2015</v>
      </c>
      <c r="E25" s="12" t="s">
        <v>466</v>
      </c>
      <c r="F25" s="11" t="s">
        <v>1</v>
      </c>
      <c r="G25" s="1">
        <v>4</v>
      </c>
      <c r="H25" s="17" t="s">
        <v>738</v>
      </c>
      <c r="I25" s="7" t="s">
        <v>479</v>
      </c>
      <c r="J25" s="7" t="s">
        <v>475</v>
      </c>
      <c r="K25" s="1"/>
      <c r="L25" s="1"/>
      <c r="M25"/>
    </row>
    <row r="26" spans="1:13" x14ac:dyDescent="0.35">
      <c r="A26" s="1" t="s">
        <v>390</v>
      </c>
      <c r="B26" s="7" t="s">
        <v>796</v>
      </c>
      <c r="C26" s="18">
        <v>83657</v>
      </c>
      <c r="D26" s="1">
        <v>2015</v>
      </c>
      <c r="E26" s="8" t="s">
        <v>466</v>
      </c>
      <c r="F26" s="1" t="s">
        <v>1</v>
      </c>
      <c r="G26" s="1">
        <v>4</v>
      </c>
      <c r="H26" s="17" t="s">
        <v>751</v>
      </c>
      <c r="I26" s="11" t="s">
        <v>479</v>
      </c>
      <c r="J26" s="11" t="s">
        <v>475</v>
      </c>
      <c r="K26" s="11"/>
      <c r="L26" s="11"/>
      <c r="M26" s="6"/>
    </row>
    <row r="27" spans="1:13" x14ac:dyDescent="0.35">
      <c r="A27" s="1" t="s">
        <v>111</v>
      </c>
      <c r="B27" s="7" t="s">
        <v>796</v>
      </c>
      <c r="C27" s="18">
        <v>81853</v>
      </c>
      <c r="D27" s="1">
        <v>1885</v>
      </c>
      <c r="E27" s="8" t="s">
        <v>466</v>
      </c>
      <c r="F27" s="1" t="s">
        <v>33</v>
      </c>
      <c r="G27" s="1">
        <v>134</v>
      </c>
      <c r="H27" s="17" t="s">
        <v>752</v>
      </c>
      <c r="I27" s="7" t="s">
        <v>479</v>
      </c>
      <c r="J27" s="7" t="s">
        <v>475</v>
      </c>
      <c r="K27" s="1"/>
      <c r="L27" s="1"/>
    </row>
    <row r="28" spans="1:13" x14ac:dyDescent="0.35">
      <c r="A28" s="1" t="s">
        <v>112</v>
      </c>
      <c r="B28" s="7" t="s">
        <v>796</v>
      </c>
      <c r="C28" s="18">
        <v>79490</v>
      </c>
      <c r="D28" s="1">
        <v>1910</v>
      </c>
      <c r="E28" s="8" t="s">
        <v>466</v>
      </c>
      <c r="F28" s="1" t="s">
        <v>113</v>
      </c>
      <c r="G28" s="1">
        <v>109</v>
      </c>
      <c r="H28" s="17" t="s">
        <v>753</v>
      </c>
      <c r="I28" s="7" t="s">
        <v>479</v>
      </c>
      <c r="J28" s="7" t="s">
        <v>475</v>
      </c>
      <c r="K28" s="1"/>
      <c r="L28" s="1"/>
    </row>
    <row r="29" spans="1:13" x14ac:dyDescent="0.35">
      <c r="A29" s="1" t="s">
        <v>116</v>
      </c>
      <c r="B29" s="7" t="s">
        <v>796</v>
      </c>
      <c r="C29" s="18">
        <v>81164</v>
      </c>
      <c r="D29" s="1">
        <v>1924</v>
      </c>
      <c r="E29" s="8" t="s">
        <v>466</v>
      </c>
      <c r="F29" s="1" t="s">
        <v>117</v>
      </c>
      <c r="G29" s="1">
        <v>95</v>
      </c>
      <c r="H29" s="17" t="s">
        <v>757</v>
      </c>
      <c r="I29" s="7" t="s">
        <v>479</v>
      </c>
      <c r="J29" s="7" t="s">
        <v>475</v>
      </c>
      <c r="K29" s="1"/>
      <c r="L29" s="1"/>
    </row>
    <row r="30" spans="1:13" s="6" customFormat="1" x14ac:dyDescent="0.35">
      <c r="A30" s="11" t="s">
        <v>408</v>
      </c>
      <c r="B30" s="11" t="s">
        <v>796</v>
      </c>
      <c r="C30" s="18">
        <v>71954</v>
      </c>
      <c r="D30" s="11">
        <v>2015</v>
      </c>
      <c r="E30" s="12" t="s">
        <v>466</v>
      </c>
      <c r="F30" s="11" t="s">
        <v>1</v>
      </c>
      <c r="G30" s="1">
        <v>4</v>
      </c>
      <c r="H30" s="17" t="s">
        <v>760</v>
      </c>
      <c r="I30" s="7" t="s">
        <v>479</v>
      </c>
      <c r="J30" s="7" t="s">
        <v>475</v>
      </c>
      <c r="K30"/>
      <c r="L30"/>
      <c r="M30"/>
    </row>
    <row r="31" spans="1:13" x14ac:dyDescent="0.35">
      <c r="A31" s="1" t="s">
        <v>10</v>
      </c>
      <c r="B31" s="7" t="s">
        <v>796</v>
      </c>
      <c r="C31" s="18">
        <v>78279</v>
      </c>
      <c r="D31" s="1">
        <v>2005</v>
      </c>
      <c r="E31" s="1" t="s">
        <v>466</v>
      </c>
      <c r="F31" s="1" t="s">
        <v>1</v>
      </c>
      <c r="G31" s="1">
        <v>14</v>
      </c>
      <c r="H31" s="17" t="s">
        <v>761</v>
      </c>
      <c r="I31" s="11" t="s">
        <v>479</v>
      </c>
      <c r="J31" s="11" t="s">
        <v>475</v>
      </c>
      <c r="K31" s="11"/>
      <c r="L31" s="11"/>
      <c r="M31" s="6"/>
    </row>
    <row r="32" spans="1:13" x14ac:dyDescent="0.35">
      <c r="A32" s="9" t="s">
        <v>129</v>
      </c>
      <c r="B32" s="7" t="s">
        <v>796</v>
      </c>
      <c r="C32" s="18">
        <v>78240</v>
      </c>
      <c r="D32" s="9">
        <v>1857</v>
      </c>
      <c r="E32" s="8" t="s">
        <v>466</v>
      </c>
      <c r="F32" s="9" t="s">
        <v>130</v>
      </c>
      <c r="G32" s="9">
        <v>162</v>
      </c>
      <c r="H32" s="17" t="s">
        <v>772</v>
      </c>
      <c r="I32" s="11" t="s">
        <v>479</v>
      </c>
      <c r="J32" s="11" t="s">
        <v>475</v>
      </c>
      <c r="K32" s="11"/>
      <c r="L32" s="11"/>
      <c r="M32" s="6"/>
    </row>
    <row r="33" spans="1:12" x14ac:dyDescent="0.35">
      <c r="A33" s="1" t="s">
        <v>139</v>
      </c>
      <c r="B33" s="7" t="s">
        <v>796</v>
      </c>
      <c r="C33" s="18">
        <v>80604</v>
      </c>
      <c r="D33" s="1">
        <v>2005</v>
      </c>
      <c r="E33" s="8" t="s">
        <v>466</v>
      </c>
      <c r="F33" s="1" t="s">
        <v>1</v>
      </c>
      <c r="G33" s="1">
        <v>14</v>
      </c>
      <c r="H33" s="17" t="s">
        <v>776</v>
      </c>
      <c r="I33" s="7" t="s">
        <v>479</v>
      </c>
      <c r="J33" s="7" t="s">
        <v>475</v>
      </c>
      <c r="K33" s="1"/>
      <c r="L33" s="1"/>
    </row>
    <row r="34" spans="1:12" x14ac:dyDescent="0.35">
      <c r="A34" s="1" t="s">
        <v>396</v>
      </c>
      <c r="B34" s="8" t="s">
        <v>796</v>
      </c>
      <c r="C34" s="18">
        <v>79907</v>
      </c>
      <c r="D34" s="1">
        <v>2015</v>
      </c>
      <c r="E34" s="8" t="s">
        <v>466</v>
      </c>
      <c r="F34" s="1" t="s">
        <v>1</v>
      </c>
      <c r="G34" s="1">
        <v>4</v>
      </c>
      <c r="H34" s="17" t="s">
        <v>783</v>
      </c>
      <c r="I34" s="8" t="s">
        <v>479</v>
      </c>
      <c r="J34" s="8" t="s">
        <v>475</v>
      </c>
      <c r="K34" s="1"/>
      <c r="L34" s="1"/>
    </row>
    <row r="35" spans="1:12" x14ac:dyDescent="0.35">
      <c r="C35">
        <f>SUBTOTAL(9,C2:C34)</f>
        <v>2475168</v>
      </c>
    </row>
    <row r="42" spans="1:12" x14ac:dyDescent="0.35">
      <c r="A42" t="s">
        <v>879</v>
      </c>
      <c r="B42" t="s">
        <v>880</v>
      </c>
      <c r="F42" t="s">
        <v>898</v>
      </c>
      <c r="G42">
        <f>1617/33</f>
        <v>49</v>
      </c>
    </row>
    <row r="44" spans="1:12" x14ac:dyDescent="0.35">
      <c r="A44" t="s">
        <v>881</v>
      </c>
      <c r="B44" t="s">
        <v>882</v>
      </c>
      <c r="F44" t="s">
        <v>898</v>
      </c>
      <c r="G44" s="20">
        <f>1480/29</f>
        <v>51.03448275862069</v>
      </c>
    </row>
    <row r="45" spans="1:12" x14ac:dyDescent="0.35">
      <c r="A45" t="s">
        <v>883</v>
      </c>
      <c r="B45" t="s">
        <v>884</v>
      </c>
      <c r="F45" t="s">
        <v>898</v>
      </c>
      <c r="G45" s="20">
        <f>137/4</f>
        <v>34.25</v>
      </c>
    </row>
  </sheetData>
  <autoFilter ref="A1:M34" xr:uid="{8DD32ED0-4FCB-43AA-A589-0B68D460545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63784-75BC-47B8-9E14-B1082573D84F}">
  <dimension ref="A1:M316"/>
  <sheetViews>
    <sheetView topLeftCell="A298" workbookViewId="0">
      <selection activeCell="G302" sqref="G302"/>
    </sheetView>
  </sheetViews>
  <sheetFormatPr defaultRowHeight="14.5" x14ac:dyDescent="0.35"/>
  <cols>
    <col min="1" max="1" width="42.453125" bestFit="1" customWidth="1"/>
  </cols>
  <sheetData>
    <row r="1" spans="1:12" s="19" customFormat="1" x14ac:dyDescent="0.35">
      <c r="A1" s="19" t="s">
        <v>897</v>
      </c>
      <c r="B1" s="19" t="s">
        <v>786</v>
      </c>
      <c r="C1" s="19" t="s">
        <v>798</v>
      </c>
      <c r="D1" s="19" t="s">
        <v>801</v>
      </c>
      <c r="E1" s="19" t="s">
        <v>802</v>
      </c>
      <c r="F1" s="19" t="s">
        <v>803</v>
      </c>
      <c r="G1" s="19" t="s">
        <v>800</v>
      </c>
      <c r="H1" s="19" t="s">
        <v>473</v>
      </c>
      <c r="I1" s="19" t="s">
        <v>478</v>
      </c>
      <c r="J1" s="19" t="s">
        <v>799</v>
      </c>
    </row>
    <row r="2" spans="1:12" x14ac:dyDescent="0.35">
      <c r="A2" s="1" t="s">
        <v>205</v>
      </c>
      <c r="B2" s="1" t="s">
        <v>789</v>
      </c>
      <c r="C2" s="18">
        <v>70567</v>
      </c>
      <c r="D2" s="1">
        <v>1857</v>
      </c>
      <c r="E2" s="8" t="s">
        <v>466</v>
      </c>
      <c r="F2" s="1" t="s">
        <v>206</v>
      </c>
      <c r="G2" s="1">
        <v>162</v>
      </c>
      <c r="H2" s="1" t="s">
        <v>481</v>
      </c>
      <c r="I2" s="1" t="s">
        <v>479</v>
      </c>
      <c r="J2" s="1" t="s">
        <v>475</v>
      </c>
      <c r="K2" s="1"/>
      <c r="L2" s="1"/>
    </row>
    <row r="3" spans="1:12" x14ac:dyDescent="0.35">
      <c r="A3" s="1" t="s">
        <v>356</v>
      </c>
      <c r="B3" s="1" t="s">
        <v>790</v>
      </c>
      <c r="C3" s="18">
        <v>59382</v>
      </c>
      <c r="D3" s="1">
        <v>1979</v>
      </c>
      <c r="E3" s="8" t="s">
        <v>466</v>
      </c>
      <c r="F3" s="1" t="s">
        <v>4</v>
      </c>
      <c r="G3" s="1">
        <v>40</v>
      </c>
      <c r="H3" s="1" t="s">
        <v>482</v>
      </c>
      <c r="I3" s="1" t="s">
        <v>479</v>
      </c>
      <c r="J3" s="1" t="s">
        <v>475</v>
      </c>
      <c r="K3" s="1"/>
      <c r="L3" s="1"/>
    </row>
    <row r="4" spans="1:12" x14ac:dyDescent="0.35">
      <c r="A4" s="1" t="s">
        <v>207</v>
      </c>
      <c r="B4" s="8" t="s">
        <v>792</v>
      </c>
      <c r="C4" s="18">
        <v>68717</v>
      </c>
      <c r="D4" s="1">
        <v>2010</v>
      </c>
      <c r="E4" s="8" t="s">
        <v>466</v>
      </c>
      <c r="F4" s="1" t="s">
        <v>4</v>
      </c>
      <c r="G4" s="1">
        <v>9</v>
      </c>
      <c r="H4" s="8" t="s">
        <v>483</v>
      </c>
      <c r="I4" s="8" t="s">
        <v>479</v>
      </c>
      <c r="J4" s="8" t="s">
        <v>475</v>
      </c>
      <c r="K4" s="1"/>
      <c r="L4" s="1"/>
    </row>
    <row r="5" spans="1:12" x14ac:dyDescent="0.35">
      <c r="A5" s="8" t="s">
        <v>208</v>
      </c>
      <c r="B5" s="8" t="s">
        <v>789</v>
      </c>
      <c r="C5" s="18">
        <v>79063</v>
      </c>
      <c r="D5" s="8">
        <v>1950</v>
      </c>
      <c r="E5" s="8" t="s">
        <v>466</v>
      </c>
      <c r="F5" s="8" t="s">
        <v>446</v>
      </c>
      <c r="G5" s="9">
        <v>69</v>
      </c>
      <c r="H5" s="8" t="s">
        <v>484</v>
      </c>
      <c r="I5" s="8" t="s">
        <v>479</v>
      </c>
      <c r="J5" s="8" t="s">
        <v>475</v>
      </c>
      <c r="K5" s="1"/>
      <c r="L5" s="1"/>
    </row>
    <row r="6" spans="1:12" x14ac:dyDescent="0.35">
      <c r="A6" s="5" t="s">
        <v>424</v>
      </c>
      <c r="B6" s="5" t="s">
        <v>789</v>
      </c>
      <c r="C6" s="18">
        <v>87102</v>
      </c>
      <c r="D6" s="4">
        <v>1931</v>
      </c>
      <c r="E6" s="14" t="s">
        <v>466</v>
      </c>
      <c r="F6" s="5" t="s">
        <v>33</v>
      </c>
      <c r="G6" s="1">
        <v>88</v>
      </c>
      <c r="H6" s="8" t="s">
        <v>485</v>
      </c>
      <c r="I6" s="8" t="s">
        <v>479</v>
      </c>
      <c r="J6" s="8" t="s">
        <v>475</v>
      </c>
      <c r="K6" s="1"/>
      <c r="L6" s="1"/>
    </row>
    <row r="7" spans="1:12" x14ac:dyDescent="0.35">
      <c r="A7" s="5" t="s">
        <v>422</v>
      </c>
      <c r="B7" s="5" t="s">
        <v>789</v>
      </c>
      <c r="C7" s="18">
        <v>82897</v>
      </c>
      <c r="D7" s="4">
        <v>1924</v>
      </c>
      <c r="E7" s="14" t="s">
        <v>466</v>
      </c>
      <c r="F7" s="5" t="s">
        <v>33</v>
      </c>
      <c r="G7" s="1">
        <v>95</v>
      </c>
      <c r="H7" s="8" t="s">
        <v>486</v>
      </c>
      <c r="I7" s="8" t="s">
        <v>479</v>
      </c>
      <c r="J7" s="8" t="s">
        <v>475</v>
      </c>
      <c r="K7" s="1"/>
      <c r="L7" s="1"/>
    </row>
    <row r="8" spans="1:12" x14ac:dyDescent="0.35">
      <c r="A8" s="1" t="s">
        <v>358</v>
      </c>
      <c r="B8" s="5" t="s">
        <v>789</v>
      </c>
      <c r="C8" s="18">
        <v>86431</v>
      </c>
      <c r="D8" s="1">
        <v>1922</v>
      </c>
      <c r="E8" s="8" t="s">
        <v>466</v>
      </c>
      <c r="F8" s="1" t="s">
        <v>33</v>
      </c>
      <c r="G8" s="1">
        <v>97</v>
      </c>
      <c r="H8" s="8" t="s">
        <v>487</v>
      </c>
      <c r="I8" s="8" t="s">
        <v>479</v>
      </c>
      <c r="J8" s="8" t="s">
        <v>475</v>
      </c>
      <c r="K8" s="1"/>
      <c r="L8" s="1"/>
    </row>
    <row r="9" spans="1:12" x14ac:dyDescent="0.35">
      <c r="A9" s="1" t="s">
        <v>209</v>
      </c>
      <c r="B9" s="5" t="s">
        <v>793</v>
      </c>
      <c r="C9" s="18">
        <v>77181</v>
      </c>
      <c r="D9" s="1">
        <v>1935</v>
      </c>
      <c r="E9" s="8" t="s">
        <v>467</v>
      </c>
      <c r="F9" s="1" t="s">
        <v>210</v>
      </c>
      <c r="G9" s="1">
        <v>84</v>
      </c>
      <c r="H9" s="8" t="s">
        <v>488</v>
      </c>
      <c r="I9" s="8" t="s">
        <v>479</v>
      </c>
      <c r="J9" s="8" t="s">
        <v>474</v>
      </c>
      <c r="K9" s="1"/>
      <c r="L9" s="1"/>
    </row>
    <row r="10" spans="1:12" x14ac:dyDescent="0.35">
      <c r="A10" s="1" t="s">
        <v>211</v>
      </c>
      <c r="B10" s="5" t="s">
        <v>795</v>
      </c>
      <c r="C10" s="18">
        <v>68878</v>
      </c>
      <c r="D10" s="1">
        <v>1970</v>
      </c>
      <c r="E10" s="8" t="s">
        <v>466</v>
      </c>
      <c r="F10" s="1" t="s">
        <v>212</v>
      </c>
      <c r="G10" s="1">
        <v>49</v>
      </c>
      <c r="H10" s="8" t="s">
        <v>489</v>
      </c>
      <c r="I10" s="8" t="s">
        <v>479</v>
      </c>
      <c r="J10" s="8" t="s">
        <v>475</v>
      </c>
      <c r="K10" s="1"/>
      <c r="L10" s="1"/>
    </row>
    <row r="11" spans="1:12" x14ac:dyDescent="0.35">
      <c r="A11" s="1" t="s">
        <v>215</v>
      </c>
      <c r="B11" s="5" t="s">
        <v>793</v>
      </c>
      <c r="C11" s="18">
        <v>67589</v>
      </c>
      <c r="D11" s="1">
        <v>1859</v>
      </c>
      <c r="E11" s="8" t="s">
        <v>466</v>
      </c>
      <c r="F11" s="1" t="s">
        <v>216</v>
      </c>
      <c r="G11" s="1">
        <v>160</v>
      </c>
      <c r="H11" s="8" t="s">
        <v>490</v>
      </c>
      <c r="I11" s="8" t="s">
        <v>479</v>
      </c>
      <c r="J11" s="8" t="s">
        <v>475</v>
      </c>
      <c r="K11" s="1"/>
      <c r="L11" s="1"/>
    </row>
    <row r="12" spans="1:12" x14ac:dyDescent="0.35">
      <c r="A12" s="1" t="s">
        <v>359</v>
      </c>
      <c r="B12" s="5" t="s">
        <v>797</v>
      </c>
      <c r="C12" s="18">
        <v>57544</v>
      </c>
      <c r="D12" s="1">
        <v>2015</v>
      </c>
      <c r="E12" s="8" t="s">
        <v>466</v>
      </c>
      <c r="F12" s="1" t="s">
        <v>1</v>
      </c>
      <c r="G12" s="1">
        <v>4</v>
      </c>
      <c r="H12" s="8" t="s">
        <v>491</v>
      </c>
      <c r="I12" s="8" t="s">
        <v>479</v>
      </c>
      <c r="J12" s="8" t="s">
        <v>475</v>
      </c>
      <c r="K12" s="1"/>
      <c r="L12" s="1"/>
    </row>
    <row r="13" spans="1:12" x14ac:dyDescent="0.35">
      <c r="A13" s="1" t="s">
        <v>217</v>
      </c>
      <c r="B13" s="5" t="s">
        <v>793</v>
      </c>
      <c r="C13" s="18">
        <v>80064</v>
      </c>
      <c r="D13" s="1">
        <v>2010</v>
      </c>
      <c r="E13" s="8" t="s">
        <v>467</v>
      </c>
      <c r="F13" s="1" t="s">
        <v>218</v>
      </c>
      <c r="G13" s="1">
        <v>9</v>
      </c>
      <c r="H13" s="8" t="s">
        <v>492</v>
      </c>
      <c r="I13" s="8" t="s">
        <v>479</v>
      </c>
      <c r="J13" s="8" t="s">
        <v>474</v>
      </c>
      <c r="K13" s="8"/>
      <c r="L13" s="8"/>
    </row>
    <row r="14" spans="1:12" x14ac:dyDescent="0.35">
      <c r="A14" s="8" t="s">
        <v>219</v>
      </c>
      <c r="B14" s="8" t="s">
        <v>794</v>
      </c>
      <c r="C14" s="18">
        <v>79184</v>
      </c>
      <c r="D14" s="8">
        <v>1950</v>
      </c>
      <c r="E14" s="8" t="s">
        <v>466</v>
      </c>
      <c r="F14" s="8" t="s">
        <v>447</v>
      </c>
      <c r="G14" s="9">
        <v>69</v>
      </c>
      <c r="H14" s="8" t="s">
        <v>493</v>
      </c>
      <c r="I14" s="8" t="s">
        <v>479</v>
      </c>
      <c r="J14" s="8" t="s">
        <v>475</v>
      </c>
      <c r="K14" s="1"/>
      <c r="L14" s="1"/>
    </row>
    <row r="15" spans="1:12" x14ac:dyDescent="0.35">
      <c r="A15" s="1" t="s">
        <v>18</v>
      </c>
      <c r="B15" s="5" t="s">
        <v>789</v>
      </c>
      <c r="C15" s="18">
        <v>80289</v>
      </c>
      <c r="D15" s="1">
        <v>1906</v>
      </c>
      <c r="E15" s="1" t="s">
        <v>466</v>
      </c>
      <c r="F15" s="1" t="s">
        <v>19</v>
      </c>
      <c r="G15" s="1">
        <v>113</v>
      </c>
      <c r="H15" s="8" t="s">
        <v>494</v>
      </c>
      <c r="I15" s="8" t="s">
        <v>479</v>
      </c>
      <c r="J15" s="8" t="s">
        <v>475</v>
      </c>
      <c r="K15" s="1"/>
      <c r="L15" s="1"/>
    </row>
    <row r="16" spans="1:12" x14ac:dyDescent="0.35">
      <c r="A16" s="1" t="s">
        <v>220</v>
      </c>
      <c r="B16" s="5" t="s">
        <v>793</v>
      </c>
      <c r="C16" s="18">
        <v>64112</v>
      </c>
      <c r="D16" s="1">
        <v>2005</v>
      </c>
      <c r="E16" s="8" t="s">
        <v>466</v>
      </c>
      <c r="F16" s="1" t="s">
        <v>4</v>
      </c>
      <c r="G16" s="1">
        <v>14</v>
      </c>
      <c r="H16" s="8" t="s">
        <v>495</v>
      </c>
      <c r="I16" s="8" t="s">
        <v>479</v>
      </c>
      <c r="J16" s="8" t="s">
        <v>475</v>
      </c>
      <c r="K16" s="1"/>
      <c r="L16" s="1"/>
    </row>
    <row r="17" spans="1:13" x14ac:dyDescent="0.35">
      <c r="A17" s="1" t="s">
        <v>221</v>
      </c>
      <c r="B17" s="5" t="s">
        <v>791</v>
      </c>
      <c r="C17" s="18">
        <v>61964</v>
      </c>
      <c r="D17" s="1">
        <v>1945</v>
      </c>
      <c r="E17" s="8" t="s">
        <v>467</v>
      </c>
      <c r="F17" s="1" t="s">
        <v>222</v>
      </c>
      <c r="G17" s="1">
        <v>74</v>
      </c>
      <c r="H17" s="8" t="s">
        <v>496</v>
      </c>
      <c r="I17" s="8" t="s">
        <v>479</v>
      </c>
      <c r="J17" s="8" t="s">
        <v>474</v>
      </c>
      <c r="K17" s="1"/>
      <c r="L17" s="1"/>
    </row>
    <row r="18" spans="1:13" x14ac:dyDescent="0.35">
      <c r="A18" s="1" t="s">
        <v>223</v>
      </c>
      <c r="B18" s="5" t="s">
        <v>790</v>
      </c>
      <c r="C18" s="18">
        <v>75061</v>
      </c>
      <c r="D18" s="1">
        <v>1997</v>
      </c>
      <c r="E18" s="8" t="s">
        <v>467</v>
      </c>
      <c r="F18" s="1" t="s">
        <v>12</v>
      </c>
      <c r="G18" s="1">
        <v>22</v>
      </c>
      <c r="H18" s="8" t="s">
        <v>497</v>
      </c>
      <c r="I18" s="11" t="s">
        <v>479</v>
      </c>
      <c r="J18" s="11" t="s">
        <v>474</v>
      </c>
      <c r="K18" s="11"/>
      <c r="L18" s="11"/>
      <c r="M18" s="6"/>
    </row>
    <row r="19" spans="1:13" s="6" customFormat="1" x14ac:dyDescent="0.35">
      <c r="A19" s="11" t="s">
        <v>224</v>
      </c>
      <c r="B19" s="11" t="s">
        <v>790</v>
      </c>
      <c r="C19" s="18">
        <v>73784</v>
      </c>
      <c r="D19" s="11">
        <v>1979</v>
      </c>
      <c r="E19" s="12" t="s">
        <v>467</v>
      </c>
      <c r="F19" s="11" t="s">
        <v>225</v>
      </c>
      <c r="G19" s="1">
        <v>40</v>
      </c>
      <c r="H19" s="11" t="s">
        <v>498</v>
      </c>
      <c r="I19" s="15" t="s">
        <v>479</v>
      </c>
      <c r="J19" s="15" t="s">
        <v>474</v>
      </c>
      <c r="K19" s="1"/>
      <c r="L19" s="1"/>
      <c r="M19"/>
    </row>
    <row r="20" spans="1:13" x14ac:dyDescent="0.35">
      <c r="A20" s="1" t="s">
        <v>226</v>
      </c>
      <c r="B20" s="16" t="s">
        <v>790</v>
      </c>
      <c r="C20" s="18">
        <v>65359</v>
      </c>
      <c r="D20" s="1">
        <v>1970</v>
      </c>
      <c r="E20" s="8" t="s">
        <v>467</v>
      </c>
      <c r="F20" s="1" t="s">
        <v>29</v>
      </c>
      <c r="G20" s="1">
        <v>49</v>
      </c>
      <c r="H20" s="7" t="s">
        <v>499</v>
      </c>
      <c r="I20" s="7" t="s">
        <v>479</v>
      </c>
      <c r="J20" s="7" t="s">
        <v>474</v>
      </c>
      <c r="K20" s="1"/>
      <c r="L20" s="1"/>
    </row>
    <row r="21" spans="1:13" x14ac:dyDescent="0.35">
      <c r="A21" s="1" t="s">
        <v>227</v>
      </c>
      <c r="B21" s="16" t="s">
        <v>790</v>
      </c>
      <c r="C21" s="18">
        <v>67765</v>
      </c>
      <c r="D21" s="1">
        <v>1974</v>
      </c>
      <c r="E21" s="8" t="s">
        <v>467</v>
      </c>
      <c r="F21" s="1" t="s">
        <v>12</v>
      </c>
      <c r="G21" s="1">
        <v>45</v>
      </c>
      <c r="H21" s="7" t="s">
        <v>500</v>
      </c>
      <c r="I21" s="7" t="s">
        <v>479</v>
      </c>
      <c r="J21" s="7" t="s">
        <v>474</v>
      </c>
      <c r="K21" s="1"/>
      <c r="L21" s="1"/>
    </row>
    <row r="22" spans="1:13" x14ac:dyDescent="0.35">
      <c r="A22" s="1" t="s">
        <v>360</v>
      </c>
      <c r="B22" s="16" t="s">
        <v>790</v>
      </c>
      <c r="C22" s="18">
        <v>70207</v>
      </c>
      <c r="D22" s="1">
        <v>2015</v>
      </c>
      <c r="E22" s="8" t="s">
        <v>467</v>
      </c>
      <c r="F22" s="1" t="s">
        <v>2</v>
      </c>
      <c r="G22" s="1">
        <v>4</v>
      </c>
      <c r="H22" s="7" t="s">
        <v>501</v>
      </c>
      <c r="I22" s="7" t="s">
        <v>479</v>
      </c>
      <c r="J22" s="7" t="s">
        <v>474</v>
      </c>
      <c r="K22" s="1"/>
      <c r="L22" s="1"/>
    </row>
    <row r="23" spans="1:13" x14ac:dyDescent="0.35">
      <c r="A23" s="1" t="s">
        <v>361</v>
      </c>
      <c r="B23" s="16" t="s">
        <v>791</v>
      </c>
      <c r="C23" s="18">
        <v>70184</v>
      </c>
      <c r="D23" s="1">
        <v>1945</v>
      </c>
      <c r="E23" s="8" t="s">
        <v>467</v>
      </c>
      <c r="F23" s="1" t="s">
        <v>12</v>
      </c>
      <c r="G23" s="1">
        <v>74</v>
      </c>
      <c r="H23" s="7" t="s">
        <v>502</v>
      </c>
      <c r="I23" s="7" t="s">
        <v>479</v>
      </c>
      <c r="J23" s="7" t="s">
        <v>474</v>
      </c>
      <c r="K23" s="1"/>
      <c r="L23" s="1"/>
    </row>
    <row r="24" spans="1:13" x14ac:dyDescent="0.35">
      <c r="A24" s="1" t="s">
        <v>293</v>
      </c>
      <c r="B24" s="7" t="s">
        <v>791</v>
      </c>
      <c r="C24" s="18">
        <v>70578</v>
      </c>
      <c r="D24" s="1">
        <v>1964</v>
      </c>
      <c r="E24" s="8" t="s">
        <v>467</v>
      </c>
      <c r="F24" s="1" t="s">
        <v>294</v>
      </c>
      <c r="G24" s="1">
        <v>55</v>
      </c>
      <c r="H24" s="7" t="s">
        <v>503</v>
      </c>
      <c r="I24" s="7" t="s">
        <v>479</v>
      </c>
      <c r="J24" s="7" t="s">
        <v>474</v>
      </c>
      <c r="K24" s="1"/>
      <c r="L24" s="1"/>
    </row>
    <row r="25" spans="1:13" x14ac:dyDescent="0.35">
      <c r="A25" s="1" t="s">
        <v>297</v>
      </c>
      <c r="B25" s="5" t="s">
        <v>789</v>
      </c>
      <c r="C25" s="18">
        <v>75401</v>
      </c>
      <c r="D25" s="1">
        <v>1924</v>
      </c>
      <c r="E25" s="8" t="s">
        <v>466</v>
      </c>
      <c r="F25" s="1" t="s">
        <v>298</v>
      </c>
      <c r="G25" s="1">
        <v>95</v>
      </c>
      <c r="H25" s="7" t="s">
        <v>505</v>
      </c>
      <c r="I25" s="7" t="s">
        <v>479</v>
      </c>
      <c r="J25" s="7" t="s">
        <v>475</v>
      </c>
      <c r="K25" s="1"/>
      <c r="L25" s="1"/>
    </row>
    <row r="26" spans="1:13" x14ac:dyDescent="0.35">
      <c r="A26" s="1" t="s">
        <v>299</v>
      </c>
      <c r="B26" s="5" t="s">
        <v>791</v>
      </c>
      <c r="C26" s="18">
        <v>66819</v>
      </c>
      <c r="D26" s="1">
        <v>1974</v>
      </c>
      <c r="E26" s="8" t="s">
        <v>467</v>
      </c>
      <c r="F26" s="1" t="s">
        <v>300</v>
      </c>
      <c r="G26" s="1">
        <v>45</v>
      </c>
      <c r="H26" s="7" t="s">
        <v>506</v>
      </c>
      <c r="I26" s="7" t="s">
        <v>479</v>
      </c>
      <c r="J26" s="7" t="s">
        <v>474</v>
      </c>
      <c r="K26" s="1"/>
      <c r="L26" s="1"/>
    </row>
    <row r="27" spans="1:13" x14ac:dyDescent="0.35">
      <c r="A27" t="s">
        <v>400</v>
      </c>
      <c r="B27" s="5" t="s">
        <v>791</v>
      </c>
      <c r="C27" s="18">
        <v>72790</v>
      </c>
      <c r="D27">
        <v>1945</v>
      </c>
      <c r="E27" s="8" t="s">
        <v>467</v>
      </c>
      <c r="F27" t="s">
        <v>12</v>
      </c>
      <c r="G27" s="1">
        <v>74</v>
      </c>
      <c r="H27" s="7" t="s">
        <v>507</v>
      </c>
      <c r="I27" s="8" t="s">
        <v>479</v>
      </c>
      <c r="J27" s="8" t="s">
        <v>474</v>
      </c>
      <c r="K27" s="8"/>
      <c r="L27" s="8"/>
    </row>
    <row r="28" spans="1:13" x14ac:dyDescent="0.35">
      <c r="A28" s="8" t="s">
        <v>362</v>
      </c>
      <c r="B28" s="8" t="s">
        <v>792</v>
      </c>
      <c r="C28" s="18">
        <v>68976</v>
      </c>
      <c r="D28" s="8">
        <v>1931</v>
      </c>
      <c r="E28" s="8" t="s">
        <v>466</v>
      </c>
      <c r="F28" s="8" t="s">
        <v>453</v>
      </c>
      <c r="G28" s="1">
        <v>88</v>
      </c>
      <c r="H28" s="8" t="s">
        <v>509</v>
      </c>
      <c r="I28" s="8" t="s">
        <v>479</v>
      </c>
      <c r="J28" s="8" t="s">
        <v>475</v>
      </c>
      <c r="K28" s="1"/>
      <c r="L28" s="1"/>
    </row>
    <row r="29" spans="1:13" x14ac:dyDescent="0.35">
      <c r="A29" s="1" t="s">
        <v>301</v>
      </c>
      <c r="B29" s="5" t="s">
        <v>792</v>
      </c>
      <c r="C29" s="18">
        <v>80462</v>
      </c>
      <c r="D29" s="1">
        <v>1970</v>
      </c>
      <c r="E29" s="8" t="s">
        <v>466</v>
      </c>
      <c r="F29" s="1" t="s">
        <v>4</v>
      </c>
      <c r="G29" s="1">
        <v>49</v>
      </c>
      <c r="H29" s="8" t="s">
        <v>511</v>
      </c>
      <c r="I29" s="8" t="s">
        <v>479</v>
      </c>
      <c r="J29" s="8" t="s">
        <v>475</v>
      </c>
      <c r="K29" s="1"/>
      <c r="L29" s="1"/>
    </row>
    <row r="30" spans="1:13" x14ac:dyDescent="0.35">
      <c r="A30" s="1" t="s">
        <v>302</v>
      </c>
      <c r="B30" s="5" t="s">
        <v>796</v>
      </c>
      <c r="C30" s="18">
        <v>72636</v>
      </c>
      <c r="D30" s="1">
        <v>1922</v>
      </c>
      <c r="E30" s="8" t="s">
        <v>466</v>
      </c>
      <c r="F30" s="1" t="s">
        <v>303</v>
      </c>
      <c r="G30" s="1">
        <v>97</v>
      </c>
      <c r="H30" s="8" t="s">
        <v>510</v>
      </c>
      <c r="I30" s="8" t="s">
        <v>479</v>
      </c>
      <c r="J30" s="8" t="s">
        <v>475</v>
      </c>
      <c r="K30" s="1"/>
      <c r="L30" s="1"/>
    </row>
    <row r="31" spans="1:13" x14ac:dyDescent="0.35">
      <c r="A31" s="8" t="s">
        <v>304</v>
      </c>
      <c r="B31" s="8" t="s">
        <v>789</v>
      </c>
      <c r="C31" s="18">
        <v>77997</v>
      </c>
      <c r="D31" s="8">
        <v>1924</v>
      </c>
      <c r="E31" s="8" t="s">
        <v>466</v>
      </c>
      <c r="F31" s="8" t="s">
        <v>143</v>
      </c>
      <c r="G31" s="1">
        <v>95</v>
      </c>
      <c r="H31" s="8" t="s">
        <v>512</v>
      </c>
      <c r="I31" s="8" t="s">
        <v>479</v>
      </c>
      <c r="J31" s="8" t="s">
        <v>475</v>
      </c>
      <c r="K31" s="1"/>
      <c r="L31" s="1"/>
    </row>
    <row r="32" spans="1:13" x14ac:dyDescent="0.35">
      <c r="A32" s="1" t="s">
        <v>363</v>
      </c>
      <c r="B32" s="5" t="s">
        <v>794</v>
      </c>
      <c r="C32" s="18">
        <v>70555</v>
      </c>
      <c r="D32" s="1">
        <v>2015</v>
      </c>
      <c r="E32" s="8" t="s">
        <v>467</v>
      </c>
      <c r="F32" s="1" t="s">
        <v>435</v>
      </c>
      <c r="G32" s="1">
        <v>4</v>
      </c>
      <c r="H32" s="8" t="s">
        <v>513</v>
      </c>
      <c r="I32" s="8" t="s">
        <v>479</v>
      </c>
      <c r="J32" s="8" t="s">
        <v>474</v>
      </c>
      <c r="K32" s="1"/>
      <c r="L32" s="1"/>
    </row>
    <row r="33" spans="1:13" x14ac:dyDescent="0.35">
      <c r="A33" s="1" t="s">
        <v>364</v>
      </c>
      <c r="B33" s="5" t="s">
        <v>794</v>
      </c>
      <c r="C33" s="18">
        <v>67687</v>
      </c>
      <c r="D33" s="1">
        <v>2015</v>
      </c>
      <c r="E33" s="8" t="s">
        <v>467</v>
      </c>
      <c r="F33" s="1" t="s">
        <v>436</v>
      </c>
      <c r="G33" s="1">
        <v>4</v>
      </c>
      <c r="H33" s="8" t="s">
        <v>514</v>
      </c>
      <c r="I33" s="8" t="s">
        <v>479</v>
      </c>
      <c r="J33" s="8" t="s">
        <v>474</v>
      </c>
      <c r="K33" s="1"/>
      <c r="L33" s="1"/>
    </row>
    <row r="34" spans="1:13" x14ac:dyDescent="0.35">
      <c r="A34" s="5" t="s">
        <v>414</v>
      </c>
      <c r="B34" s="5" t="s">
        <v>795</v>
      </c>
      <c r="C34" s="18">
        <v>73903</v>
      </c>
      <c r="D34" s="4">
        <v>2005</v>
      </c>
      <c r="E34" s="14" t="s">
        <v>466</v>
      </c>
      <c r="F34" s="5" t="s">
        <v>4</v>
      </c>
      <c r="G34" s="1">
        <v>14</v>
      </c>
      <c r="H34" s="8" t="s">
        <v>515</v>
      </c>
      <c r="I34" s="8" t="s">
        <v>479</v>
      </c>
      <c r="J34" s="8" t="s">
        <v>475</v>
      </c>
      <c r="K34" s="1"/>
      <c r="L34" s="1"/>
    </row>
    <row r="35" spans="1:13" x14ac:dyDescent="0.35">
      <c r="A35" s="5" t="s">
        <v>421</v>
      </c>
      <c r="B35" s="5" t="s">
        <v>793</v>
      </c>
      <c r="C35" s="18">
        <v>80101</v>
      </c>
      <c r="D35" s="4">
        <v>2015</v>
      </c>
      <c r="E35" s="14" t="s">
        <v>467</v>
      </c>
      <c r="F35" s="5" t="s">
        <v>2</v>
      </c>
      <c r="G35" s="1">
        <v>4</v>
      </c>
      <c r="H35" s="8" t="s">
        <v>516</v>
      </c>
      <c r="I35" s="8" t="s">
        <v>479</v>
      </c>
      <c r="J35" s="8" t="s">
        <v>474</v>
      </c>
      <c r="K35" s="1"/>
      <c r="L35" s="1"/>
    </row>
    <row r="36" spans="1:13" s="10" customFormat="1" x14ac:dyDescent="0.35">
      <c r="A36" s="1" t="s">
        <v>305</v>
      </c>
      <c r="B36" s="5" t="s">
        <v>795</v>
      </c>
      <c r="C36" s="18">
        <v>73640</v>
      </c>
      <c r="D36" s="1">
        <v>1974</v>
      </c>
      <c r="E36" s="8" t="s">
        <v>466</v>
      </c>
      <c r="F36" s="1" t="s">
        <v>472</v>
      </c>
      <c r="G36" s="1">
        <v>45</v>
      </c>
      <c r="H36" s="8" t="s">
        <v>517</v>
      </c>
      <c r="I36" s="8" t="s">
        <v>479</v>
      </c>
      <c r="J36" s="8" t="s">
        <v>475</v>
      </c>
      <c r="K36" s="1"/>
      <c r="L36" s="1"/>
      <c r="M36"/>
    </row>
    <row r="37" spans="1:13" x14ac:dyDescent="0.35">
      <c r="A37" s="1" t="s">
        <v>306</v>
      </c>
      <c r="B37" s="5" t="s">
        <v>796</v>
      </c>
      <c r="C37" s="18">
        <v>82849</v>
      </c>
      <c r="D37" s="1">
        <v>1950</v>
      </c>
      <c r="E37" s="8" t="s">
        <v>466</v>
      </c>
      <c r="F37" s="1" t="s">
        <v>307</v>
      </c>
      <c r="G37" s="1">
        <v>69</v>
      </c>
      <c r="H37" s="8" t="s">
        <v>518</v>
      </c>
      <c r="I37" s="8" t="s">
        <v>479</v>
      </c>
      <c r="J37" s="8" t="s">
        <v>475</v>
      </c>
      <c r="K37" s="1"/>
      <c r="L37" s="1"/>
    </row>
    <row r="38" spans="1:13" x14ac:dyDescent="0.35">
      <c r="A38" s="1" t="s">
        <v>308</v>
      </c>
      <c r="B38" s="5" t="s">
        <v>794</v>
      </c>
      <c r="C38" s="18">
        <v>66905</v>
      </c>
      <c r="D38" s="1">
        <v>2010</v>
      </c>
      <c r="E38" s="8" t="s">
        <v>466</v>
      </c>
      <c r="F38" s="1" t="s">
        <v>4</v>
      </c>
      <c r="G38" s="1">
        <v>9</v>
      </c>
      <c r="H38" s="8" t="s">
        <v>519</v>
      </c>
      <c r="I38" s="8" t="s">
        <v>479</v>
      </c>
      <c r="J38" s="8" t="s">
        <v>475</v>
      </c>
      <c r="K38" s="1"/>
      <c r="L38" s="1"/>
    </row>
    <row r="39" spans="1:13" x14ac:dyDescent="0.35">
      <c r="A39" s="1" t="s">
        <v>309</v>
      </c>
      <c r="B39" s="5" t="s">
        <v>789</v>
      </c>
      <c r="C39" s="18">
        <v>69889</v>
      </c>
      <c r="D39" s="1">
        <v>2010</v>
      </c>
      <c r="E39" s="8" t="s">
        <v>469</v>
      </c>
      <c r="F39" s="1" t="s">
        <v>310</v>
      </c>
      <c r="G39" s="1">
        <v>9</v>
      </c>
      <c r="H39" s="8" t="s">
        <v>520</v>
      </c>
      <c r="I39" s="8" t="s">
        <v>479</v>
      </c>
      <c r="J39" s="8" t="s">
        <v>508</v>
      </c>
      <c r="K39" s="1"/>
      <c r="L39" s="1"/>
    </row>
    <row r="40" spans="1:13" x14ac:dyDescent="0.35">
      <c r="A40" s="1" t="s">
        <v>311</v>
      </c>
      <c r="B40" s="5" t="s">
        <v>796</v>
      </c>
      <c r="C40" s="18">
        <v>70253</v>
      </c>
      <c r="D40" s="1">
        <v>1992</v>
      </c>
      <c r="E40" s="8" t="s">
        <v>467</v>
      </c>
      <c r="F40" s="1" t="s">
        <v>12</v>
      </c>
      <c r="G40" s="1">
        <v>27</v>
      </c>
      <c r="H40" s="8" t="s">
        <v>521</v>
      </c>
      <c r="I40" s="8" t="s">
        <v>479</v>
      </c>
      <c r="J40" s="8" t="s">
        <v>474</v>
      </c>
      <c r="K40" s="1"/>
      <c r="L40" s="1"/>
    </row>
    <row r="41" spans="1:13" x14ac:dyDescent="0.35">
      <c r="A41" s="1" t="s">
        <v>410</v>
      </c>
      <c r="B41" s="5" t="s">
        <v>796</v>
      </c>
      <c r="C41" s="18">
        <v>80307</v>
      </c>
      <c r="D41" s="1">
        <v>1935</v>
      </c>
      <c r="E41" s="8" t="s">
        <v>467</v>
      </c>
      <c r="F41" s="1" t="s">
        <v>12</v>
      </c>
      <c r="G41" s="1">
        <v>84</v>
      </c>
      <c r="H41" s="8" t="s">
        <v>522</v>
      </c>
      <c r="I41" s="8" t="s">
        <v>479</v>
      </c>
      <c r="J41" s="8" t="s">
        <v>474</v>
      </c>
      <c r="K41" s="1"/>
      <c r="L41" s="1"/>
    </row>
    <row r="42" spans="1:13" x14ac:dyDescent="0.35">
      <c r="A42" s="1" t="s">
        <v>6</v>
      </c>
      <c r="B42" s="5" t="s">
        <v>796</v>
      </c>
      <c r="C42" s="18">
        <v>83002</v>
      </c>
      <c r="D42" s="1">
        <v>2015</v>
      </c>
      <c r="E42" s="1" t="s">
        <v>467</v>
      </c>
      <c r="F42" s="1" t="s">
        <v>2</v>
      </c>
      <c r="G42" s="1">
        <v>4</v>
      </c>
      <c r="H42" s="8" t="s">
        <v>523</v>
      </c>
      <c r="I42" s="8" t="s">
        <v>479</v>
      </c>
      <c r="J42" s="8" t="s">
        <v>474</v>
      </c>
      <c r="K42" s="8"/>
      <c r="L42" s="8"/>
    </row>
    <row r="43" spans="1:13" x14ac:dyDescent="0.35">
      <c r="A43" s="8" t="s">
        <v>312</v>
      </c>
      <c r="B43" s="8" t="s">
        <v>795</v>
      </c>
      <c r="C43" s="18">
        <v>75704</v>
      </c>
      <c r="D43" s="8">
        <v>2010</v>
      </c>
      <c r="E43" s="8" t="s">
        <v>466</v>
      </c>
      <c r="F43" s="8" t="s">
        <v>451</v>
      </c>
      <c r="G43" s="9">
        <v>9</v>
      </c>
      <c r="H43" s="8" t="s">
        <v>524</v>
      </c>
      <c r="I43" s="8" t="s">
        <v>479</v>
      </c>
      <c r="J43" s="8" t="s">
        <v>475</v>
      </c>
      <c r="K43" s="1"/>
      <c r="L43" s="1"/>
    </row>
    <row r="44" spans="1:13" x14ac:dyDescent="0.35">
      <c r="A44" s="1" t="s">
        <v>313</v>
      </c>
      <c r="B44" s="5" t="s">
        <v>793</v>
      </c>
      <c r="C44" s="18">
        <v>64919</v>
      </c>
      <c r="D44" s="1">
        <v>1970</v>
      </c>
      <c r="E44" s="8" t="s">
        <v>466</v>
      </c>
      <c r="F44" s="1" t="s">
        <v>314</v>
      </c>
      <c r="G44" s="1">
        <v>49</v>
      </c>
      <c r="H44" s="8" t="s">
        <v>525</v>
      </c>
      <c r="I44" s="8" t="s">
        <v>479</v>
      </c>
      <c r="J44" s="8" t="s">
        <v>475</v>
      </c>
      <c r="K44" s="1"/>
      <c r="L44" s="1"/>
    </row>
    <row r="45" spans="1:13" x14ac:dyDescent="0.35">
      <c r="A45" s="1" t="s">
        <v>315</v>
      </c>
      <c r="B45" s="5" t="s">
        <v>790</v>
      </c>
      <c r="C45" s="18">
        <v>71813</v>
      </c>
      <c r="D45" s="1">
        <v>1974</v>
      </c>
      <c r="E45" s="8" t="s">
        <v>466</v>
      </c>
      <c r="F45" s="1" t="s">
        <v>316</v>
      </c>
      <c r="G45" s="1">
        <v>45</v>
      </c>
      <c r="H45" s="8" t="s">
        <v>526</v>
      </c>
      <c r="I45" s="8" t="s">
        <v>479</v>
      </c>
      <c r="J45" s="8" t="s">
        <v>475</v>
      </c>
      <c r="K45" s="1"/>
      <c r="L45" s="1"/>
    </row>
    <row r="46" spans="1:13" x14ac:dyDescent="0.35">
      <c r="A46" s="5" t="s">
        <v>427</v>
      </c>
      <c r="B46" s="5" t="s">
        <v>795</v>
      </c>
      <c r="C46" s="18">
        <v>71894</v>
      </c>
      <c r="D46" s="4">
        <v>1922</v>
      </c>
      <c r="E46" s="14" t="s">
        <v>466</v>
      </c>
      <c r="F46" s="5" t="s">
        <v>193</v>
      </c>
      <c r="G46" s="1">
        <v>97</v>
      </c>
      <c r="H46" s="8" t="s">
        <v>527</v>
      </c>
      <c r="I46" s="8" t="s">
        <v>479</v>
      </c>
      <c r="J46" s="8" t="s">
        <v>475</v>
      </c>
      <c r="K46" s="1"/>
      <c r="L46" s="1"/>
    </row>
    <row r="47" spans="1:13" x14ac:dyDescent="0.35">
      <c r="A47" s="1" t="s">
        <v>317</v>
      </c>
      <c r="B47" s="5" t="s">
        <v>789</v>
      </c>
      <c r="C47" s="18">
        <v>79659</v>
      </c>
      <c r="D47" s="1">
        <v>1970</v>
      </c>
      <c r="E47" s="8" t="s">
        <v>466</v>
      </c>
      <c r="F47" s="1" t="s">
        <v>4</v>
      </c>
      <c r="G47" s="1">
        <v>49</v>
      </c>
      <c r="H47" s="8" t="s">
        <v>528</v>
      </c>
      <c r="I47" s="8" t="s">
        <v>479</v>
      </c>
      <c r="J47" s="8" t="s">
        <v>475</v>
      </c>
      <c r="K47" s="1"/>
      <c r="L47" s="1"/>
    </row>
    <row r="48" spans="1:13" x14ac:dyDescent="0.35">
      <c r="A48" s="5" t="s">
        <v>430</v>
      </c>
      <c r="B48" s="5" t="s">
        <v>790</v>
      </c>
      <c r="C48" s="18">
        <v>72803</v>
      </c>
      <c r="D48" s="4">
        <v>2010</v>
      </c>
      <c r="E48" s="14" t="s">
        <v>466</v>
      </c>
      <c r="F48" s="5" t="s">
        <v>4</v>
      </c>
      <c r="G48" s="1">
        <v>9</v>
      </c>
      <c r="H48" s="8" t="s">
        <v>529</v>
      </c>
      <c r="I48" s="8" t="s">
        <v>479</v>
      </c>
      <c r="J48" s="8" t="s">
        <v>475</v>
      </c>
      <c r="K48" s="1"/>
      <c r="L48" s="1"/>
    </row>
    <row r="49" spans="1:13" x14ac:dyDescent="0.35">
      <c r="A49" s="8" t="s">
        <v>412</v>
      </c>
      <c r="B49" s="8" t="s">
        <v>795</v>
      </c>
      <c r="C49" s="18">
        <v>86374</v>
      </c>
      <c r="D49" s="8">
        <v>1885</v>
      </c>
      <c r="E49" s="8" t="s">
        <v>466</v>
      </c>
      <c r="F49" s="8" t="s">
        <v>461</v>
      </c>
      <c r="G49" s="9">
        <v>134</v>
      </c>
      <c r="H49" s="8" t="s">
        <v>530</v>
      </c>
      <c r="I49" s="8" t="s">
        <v>479</v>
      </c>
      <c r="J49" s="8" t="s">
        <v>475</v>
      </c>
      <c r="K49" s="1"/>
      <c r="L49" s="1"/>
    </row>
    <row r="50" spans="1:13" x14ac:dyDescent="0.35">
      <c r="A50" s="1" t="s">
        <v>318</v>
      </c>
      <c r="B50" s="5" t="s">
        <v>793</v>
      </c>
      <c r="C50" s="18">
        <v>80554</v>
      </c>
      <c r="D50" s="1">
        <v>1936</v>
      </c>
      <c r="E50" s="8" t="s">
        <v>467</v>
      </c>
      <c r="F50" s="1" t="s">
        <v>319</v>
      </c>
      <c r="G50" s="1">
        <v>83</v>
      </c>
      <c r="H50" s="8" t="s">
        <v>532</v>
      </c>
      <c r="I50" s="8" t="s">
        <v>479</v>
      </c>
      <c r="J50" s="8" t="s">
        <v>474</v>
      </c>
      <c r="K50" s="1"/>
      <c r="L50" s="1"/>
    </row>
    <row r="51" spans="1:13" x14ac:dyDescent="0.35">
      <c r="A51" s="1" t="s">
        <v>366</v>
      </c>
      <c r="B51" s="5" t="s">
        <v>795</v>
      </c>
      <c r="C51" s="18">
        <v>72837</v>
      </c>
      <c r="D51" s="1">
        <v>2015</v>
      </c>
      <c r="E51" s="8" t="s">
        <v>467</v>
      </c>
      <c r="F51" s="1" t="s">
        <v>2</v>
      </c>
      <c r="G51" s="1">
        <v>4</v>
      </c>
      <c r="H51" s="8" t="s">
        <v>533</v>
      </c>
      <c r="I51" s="8" t="s">
        <v>479</v>
      </c>
      <c r="J51" s="8" t="s">
        <v>474</v>
      </c>
      <c r="K51" s="1"/>
      <c r="L51" s="1"/>
    </row>
    <row r="52" spans="1:13" x14ac:dyDescent="0.35">
      <c r="A52" s="5" t="s">
        <v>433</v>
      </c>
      <c r="B52" s="5" t="s">
        <v>790</v>
      </c>
      <c r="C52" s="18">
        <v>73510</v>
      </c>
      <c r="D52" s="4">
        <v>2010</v>
      </c>
      <c r="E52" s="14" t="s">
        <v>466</v>
      </c>
      <c r="F52" s="5" t="s">
        <v>4</v>
      </c>
      <c r="G52" s="1">
        <v>9</v>
      </c>
      <c r="H52" s="8" t="s">
        <v>534</v>
      </c>
      <c r="I52" s="8" t="s">
        <v>479</v>
      </c>
      <c r="J52" s="8" t="s">
        <v>475</v>
      </c>
      <c r="K52" s="1"/>
      <c r="L52" s="1"/>
    </row>
    <row r="53" spans="1:13" x14ac:dyDescent="0.35">
      <c r="A53" s="1" t="s">
        <v>321</v>
      </c>
      <c r="B53" s="5" t="s">
        <v>795</v>
      </c>
      <c r="C53" s="18">
        <v>68597</v>
      </c>
      <c r="D53" s="1">
        <v>2001</v>
      </c>
      <c r="E53" s="8" t="s">
        <v>466</v>
      </c>
      <c r="F53" s="1" t="s">
        <v>4</v>
      </c>
      <c r="G53" s="1">
        <v>18</v>
      </c>
      <c r="H53" s="8" t="s">
        <v>538</v>
      </c>
      <c r="I53" s="8" t="s">
        <v>479</v>
      </c>
      <c r="J53" s="8" t="s">
        <v>475</v>
      </c>
      <c r="K53" s="1"/>
      <c r="L53" s="1"/>
    </row>
    <row r="54" spans="1:13" x14ac:dyDescent="0.35">
      <c r="A54" s="8" t="s">
        <v>322</v>
      </c>
      <c r="B54" s="8" t="s">
        <v>796</v>
      </c>
      <c r="C54" s="18">
        <v>72684</v>
      </c>
      <c r="D54" s="8">
        <v>2010</v>
      </c>
      <c r="E54" s="8" t="s">
        <v>466</v>
      </c>
      <c r="F54" s="8" t="s">
        <v>451</v>
      </c>
      <c r="G54" s="9">
        <v>9</v>
      </c>
      <c r="H54" s="8" t="s">
        <v>539</v>
      </c>
      <c r="I54" s="8" t="s">
        <v>479</v>
      </c>
      <c r="J54" s="8" t="s">
        <v>475</v>
      </c>
      <c r="K54" s="1"/>
      <c r="L54" s="1"/>
    </row>
    <row r="55" spans="1:13" x14ac:dyDescent="0.35">
      <c r="A55" s="1" t="s">
        <v>323</v>
      </c>
      <c r="B55" s="5" t="s">
        <v>795</v>
      </c>
      <c r="C55" s="18">
        <v>77283</v>
      </c>
      <c r="D55" s="1">
        <v>1951</v>
      </c>
      <c r="E55" s="8" t="s">
        <v>466</v>
      </c>
      <c r="F55" s="1" t="s">
        <v>134</v>
      </c>
      <c r="G55" s="1">
        <v>68</v>
      </c>
      <c r="H55" s="8" t="s">
        <v>540</v>
      </c>
      <c r="I55" s="8" t="s">
        <v>479</v>
      </c>
      <c r="J55" s="8" t="s">
        <v>475</v>
      </c>
      <c r="K55" s="1"/>
      <c r="L55" s="1"/>
    </row>
    <row r="56" spans="1:13" x14ac:dyDescent="0.35">
      <c r="A56" s="8" t="s">
        <v>368</v>
      </c>
      <c r="B56" s="8" t="s">
        <v>792</v>
      </c>
      <c r="C56" s="18">
        <v>78237</v>
      </c>
      <c r="D56" s="8">
        <v>1997</v>
      </c>
      <c r="E56" s="8" t="s">
        <v>466</v>
      </c>
      <c r="F56" s="8" t="s">
        <v>445</v>
      </c>
      <c r="G56" s="9">
        <v>22</v>
      </c>
      <c r="H56" s="8" t="s">
        <v>541</v>
      </c>
      <c r="I56" s="8" t="s">
        <v>479</v>
      </c>
      <c r="J56" s="8" t="s">
        <v>475</v>
      </c>
      <c r="K56" s="1"/>
      <c r="L56" s="1"/>
    </row>
    <row r="57" spans="1:13" x14ac:dyDescent="0.35">
      <c r="A57" s="1" t="s">
        <v>281</v>
      </c>
      <c r="B57" s="5" t="s">
        <v>789</v>
      </c>
      <c r="C57" s="18">
        <v>70991</v>
      </c>
      <c r="D57" s="1">
        <v>2010</v>
      </c>
      <c r="E57" s="8" t="s">
        <v>466</v>
      </c>
      <c r="F57" s="1" t="s">
        <v>4</v>
      </c>
      <c r="G57" s="1">
        <v>9</v>
      </c>
      <c r="H57" s="8" t="s">
        <v>542</v>
      </c>
      <c r="I57" s="8" t="s">
        <v>479</v>
      </c>
      <c r="J57" s="8" t="s">
        <v>475</v>
      </c>
    </row>
    <row r="58" spans="1:13" x14ac:dyDescent="0.35">
      <c r="A58" s="1" t="s">
        <v>282</v>
      </c>
      <c r="B58" s="5" t="s">
        <v>795</v>
      </c>
      <c r="C58" s="18">
        <v>77323</v>
      </c>
      <c r="D58" s="1">
        <v>1950</v>
      </c>
      <c r="E58" s="8" t="s">
        <v>466</v>
      </c>
      <c r="F58" s="1" t="s">
        <v>283</v>
      </c>
      <c r="G58" s="1">
        <v>69</v>
      </c>
      <c r="H58" s="8" t="s">
        <v>543</v>
      </c>
      <c r="I58" s="8" t="s">
        <v>479</v>
      </c>
      <c r="J58" s="8" t="s">
        <v>475</v>
      </c>
      <c r="K58" s="1"/>
      <c r="L58" s="1"/>
      <c r="M58" s="10"/>
    </row>
    <row r="59" spans="1:13" x14ac:dyDescent="0.35">
      <c r="A59" s="1" t="s">
        <v>284</v>
      </c>
      <c r="B59" s="5" t="s">
        <v>789</v>
      </c>
      <c r="C59" s="18">
        <v>71646</v>
      </c>
      <c r="D59" s="1">
        <v>1924</v>
      </c>
      <c r="E59" s="8" t="s">
        <v>466</v>
      </c>
      <c r="F59" s="1" t="s">
        <v>214</v>
      </c>
      <c r="G59" s="1">
        <v>95</v>
      </c>
      <c r="H59" s="8" t="s">
        <v>544</v>
      </c>
      <c r="I59" s="8" t="s">
        <v>479</v>
      </c>
      <c r="J59" s="8" t="s">
        <v>475</v>
      </c>
      <c r="K59" s="1"/>
      <c r="L59" s="1"/>
    </row>
    <row r="60" spans="1:13" x14ac:dyDescent="0.35">
      <c r="A60" s="1" t="s">
        <v>285</v>
      </c>
      <c r="B60" s="5" t="s">
        <v>789</v>
      </c>
      <c r="C60" s="18">
        <v>82305</v>
      </c>
      <c r="D60" s="1">
        <v>1924</v>
      </c>
      <c r="E60" s="8" t="s">
        <v>466</v>
      </c>
      <c r="F60" s="1" t="s">
        <v>33</v>
      </c>
      <c r="G60" s="1">
        <v>95</v>
      </c>
      <c r="H60" s="8" t="s">
        <v>545</v>
      </c>
      <c r="I60" s="8" t="s">
        <v>479</v>
      </c>
      <c r="J60" s="8" t="s">
        <v>475</v>
      </c>
      <c r="K60" s="1"/>
      <c r="L60" s="1"/>
    </row>
    <row r="61" spans="1:13" x14ac:dyDescent="0.35">
      <c r="A61" s="1" t="s">
        <v>369</v>
      </c>
      <c r="B61" s="5" t="s">
        <v>796</v>
      </c>
      <c r="C61" s="18">
        <v>74381</v>
      </c>
      <c r="D61" s="1">
        <v>2015</v>
      </c>
      <c r="E61" s="8" t="s">
        <v>466</v>
      </c>
      <c r="F61" s="1" t="s">
        <v>1</v>
      </c>
      <c r="G61" s="1">
        <v>4</v>
      </c>
      <c r="H61" s="8" t="s">
        <v>546</v>
      </c>
      <c r="I61" s="8" t="s">
        <v>479</v>
      </c>
      <c r="J61" s="8" t="s">
        <v>475</v>
      </c>
      <c r="K61" s="1"/>
      <c r="L61" s="1"/>
    </row>
    <row r="62" spans="1:13" x14ac:dyDescent="0.35">
      <c r="A62" s="1" t="s">
        <v>286</v>
      </c>
      <c r="B62" s="5" t="s">
        <v>791</v>
      </c>
      <c r="C62" s="18">
        <v>77800</v>
      </c>
      <c r="D62" s="1">
        <v>1997</v>
      </c>
      <c r="E62" s="8" t="s">
        <v>467</v>
      </c>
      <c r="F62" s="1" t="s">
        <v>12</v>
      </c>
      <c r="G62" s="1">
        <v>22</v>
      </c>
      <c r="H62" s="8" t="s">
        <v>548</v>
      </c>
      <c r="I62" s="8" t="s">
        <v>479</v>
      </c>
      <c r="J62" s="8" t="s">
        <v>547</v>
      </c>
      <c r="K62" s="1"/>
      <c r="L62" s="1"/>
    </row>
    <row r="63" spans="1:13" x14ac:dyDescent="0.35">
      <c r="A63" s="1" t="s">
        <v>287</v>
      </c>
      <c r="B63" s="5" t="s">
        <v>796</v>
      </c>
      <c r="C63" s="18">
        <v>68635</v>
      </c>
      <c r="D63" s="1">
        <v>1997</v>
      </c>
      <c r="E63" s="8" t="s">
        <v>466</v>
      </c>
      <c r="F63" s="1" t="s">
        <v>1</v>
      </c>
      <c r="G63" s="1">
        <v>22</v>
      </c>
      <c r="H63" s="8" t="s">
        <v>517</v>
      </c>
      <c r="I63" s="8" t="s">
        <v>479</v>
      </c>
      <c r="J63" s="8" t="s">
        <v>475</v>
      </c>
      <c r="K63" s="1"/>
      <c r="L63" s="1"/>
    </row>
    <row r="64" spans="1:13" x14ac:dyDescent="0.35">
      <c r="A64" s="1" t="s">
        <v>288</v>
      </c>
      <c r="B64" s="5" t="s">
        <v>795</v>
      </c>
      <c r="C64" s="18">
        <v>68141</v>
      </c>
      <c r="D64" s="1">
        <v>2017</v>
      </c>
      <c r="E64" s="8" t="s">
        <v>466</v>
      </c>
      <c r="F64" s="1" t="s">
        <v>289</v>
      </c>
      <c r="G64" s="1">
        <v>2</v>
      </c>
      <c r="H64" s="8" t="s">
        <v>549</v>
      </c>
      <c r="I64" s="8" t="s">
        <v>479</v>
      </c>
      <c r="J64" s="8" t="s">
        <v>475</v>
      </c>
      <c r="K64" s="1"/>
      <c r="L64" s="1"/>
    </row>
    <row r="65" spans="1:13" x14ac:dyDescent="0.35">
      <c r="A65" s="1" t="s">
        <v>290</v>
      </c>
      <c r="B65" s="5" t="s">
        <v>794</v>
      </c>
      <c r="C65" s="18">
        <v>72890</v>
      </c>
      <c r="D65" s="1">
        <v>2010</v>
      </c>
      <c r="E65" s="8" t="s">
        <v>466</v>
      </c>
      <c r="F65" s="1" t="s">
        <v>4</v>
      </c>
      <c r="G65" s="1">
        <v>9</v>
      </c>
      <c r="H65" s="8" t="s">
        <v>550</v>
      </c>
      <c r="I65" s="8" t="s">
        <v>479</v>
      </c>
      <c r="J65" s="8" t="s">
        <v>475</v>
      </c>
      <c r="K65" s="1"/>
      <c r="L65" s="1"/>
    </row>
    <row r="66" spans="1:13" x14ac:dyDescent="0.35">
      <c r="A66" s="1" t="s">
        <v>20</v>
      </c>
      <c r="B66" s="5" t="s">
        <v>795</v>
      </c>
      <c r="C66" s="18">
        <v>75779</v>
      </c>
      <c r="D66" s="1">
        <v>2015</v>
      </c>
      <c r="E66" s="1" t="s">
        <v>466</v>
      </c>
      <c r="F66" s="1" t="s">
        <v>1</v>
      </c>
      <c r="G66" s="1">
        <v>4</v>
      </c>
      <c r="H66" s="8" t="s">
        <v>551</v>
      </c>
      <c r="I66" s="8" t="s">
        <v>479</v>
      </c>
      <c r="J66" s="8" t="s">
        <v>475</v>
      </c>
      <c r="K66" s="1"/>
      <c r="L66" s="1"/>
    </row>
    <row r="67" spans="1:13" x14ac:dyDescent="0.35">
      <c r="A67" s="1" t="s">
        <v>291</v>
      </c>
      <c r="B67" s="5" t="s">
        <v>791</v>
      </c>
      <c r="C67" s="18">
        <v>78421</v>
      </c>
      <c r="D67" s="1">
        <v>1910</v>
      </c>
      <c r="E67" s="8" t="s">
        <v>466</v>
      </c>
      <c r="F67" s="1" t="s">
        <v>292</v>
      </c>
      <c r="G67" s="1">
        <v>109</v>
      </c>
      <c r="H67" s="8" t="s">
        <v>552</v>
      </c>
      <c r="I67" s="8" t="s">
        <v>479</v>
      </c>
      <c r="J67" s="8" t="s">
        <v>475</v>
      </c>
      <c r="K67" s="1"/>
      <c r="L67" s="1"/>
    </row>
    <row r="68" spans="1:13" x14ac:dyDescent="0.35">
      <c r="A68" s="1" t="s">
        <v>326</v>
      </c>
      <c r="B68" s="8" t="s">
        <v>793</v>
      </c>
      <c r="C68" s="18">
        <v>85196</v>
      </c>
      <c r="D68" s="1">
        <v>1992</v>
      </c>
      <c r="E68" s="8" t="s">
        <v>467</v>
      </c>
      <c r="F68" s="1" t="s">
        <v>327</v>
      </c>
      <c r="G68" s="1">
        <v>27</v>
      </c>
      <c r="H68" s="8" t="s">
        <v>553</v>
      </c>
      <c r="I68" s="8" t="s">
        <v>479</v>
      </c>
      <c r="J68" s="8" t="s">
        <v>474</v>
      </c>
      <c r="K68" s="8"/>
      <c r="L68" s="8"/>
    </row>
    <row r="69" spans="1:13" s="6" customFormat="1" x14ac:dyDescent="0.35">
      <c r="A69" s="11" t="s">
        <v>264</v>
      </c>
      <c r="B69" s="11" t="s">
        <v>789</v>
      </c>
      <c r="C69" s="18">
        <v>80824</v>
      </c>
      <c r="D69" s="11">
        <v>2010</v>
      </c>
      <c r="E69" s="12" t="s">
        <v>466</v>
      </c>
      <c r="F69" s="11" t="s">
        <v>4</v>
      </c>
      <c r="G69" s="1">
        <v>9</v>
      </c>
      <c r="H69" s="11" t="s">
        <v>556</v>
      </c>
      <c r="I69" s="15" t="s">
        <v>479</v>
      </c>
      <c r="J69" s="15" t="s">
        <v>475</v>
      </c>
      <c r="K69" s="1"/>
      <c r="L69" s="1"/>
      <c r="M69"/>
    </row>
    <row r="70" spans="1:13" x14ac:dyDescent="0.35">
      <c r="A70" s="1" t="s">
        <v>265</v>
      </c>
      <c r="B70" s="7" t="s">
        <v>792</v>
      </c>
      <c r="C70" s="18">
        <v>75331</v>
      </c>
      <c r="D70" s="1">
        <v>1910</v>
      </c>
      <c r="E70" s="8" t="s">
        <v>466</v>
      </c>
      <c r="F70" s="1" t="s">
        <v>266</v>
      </c>
      <c r="G70" s="1">
        <v>109</v>
      </c>
      <c r="H70" s="7" t="s">
        <v>557</v>
      </c>
      <c r="I70" s="7" t="s">
        <v>479</v>
      </c>
      <c r="J70" s="7" t="s">
        <v>475</v>
      </c>
      <c r="K70" s="1"/>
      <c r="L70" s="1"/>
    </row>
    <row r="71" spans="1:13" x14ac:dyDescent="0.35">
      <c r="A71" s="1" t="s">
        <v>267</v>
      </c>
      <c r="B71" s="8" t="s">
        <v>792</v>
      </c>
      <c r="C71" s="18">
        <v>64035</v>
      </c>
      <c r="D71" s="1">
        <v>1950</v>
      </c>
      <c r="E71" s="8" t="s">
        <v>466</v>
      </c>
      <c r="F71" s="1" t="s">
        <v>268</v>
      </c>
      <c r="G71" s="1">
        <v>69</v>
      </c>
      <c r="H71" s="8" t="s">
        <v>558</v>
      </c>
      <c r="I71" s="8" t="s">
        <v>479</v>
      </c>
      <c r="J71" s="8" t="s">
        <v>475</v>
      </c>
      <c r="K71" s="1"/>
      <c r="L71" s="1"/>
    </row>
    <row r="72" spans="1:13" x14ac:dyDescent="0.35">
      <c r="A72" s="1" t="s">
        <v>269</v>
      </c>
      <c r="B72" s="8" t="s">
        <v>796</v>
      </c>
      <c r="C72" s="18">
        <v>69682</v>
      </c>
      <c r="D72" s="1">
        <v>1924</v>
      </c>
      <c r="E72" s="8" t="s">
        <v>466</v>
      </c>
      <c r="F72" s="1" t="s">
        <v>33</v>
      </c>
      <c r="G72" s="1">
        <v>95</v>
      </c>
      <c r="H72" s="8" t="s">
        <v>559</v>
      </c>
      <c r="I72" s="8" t="s">
        <v>479</v>
      </c>
      <c r="J72" s="8" t="s">
        <v>475</v>
      </c>
      <c r="K72" s="1"/>
      <c r="L72" s="1"/>
    </row>
    <row r="73" spans="1:13" x14ac:dyDescent="0.35">
      <c r="A73" s="1" t="s">
        <v>270</v>
      </c>
      <c r="B73" s="8" t="s">
        <v>789</v>
      </c>
      <c r="C73" s="18">
        <v>73570</v>
      </c>
      <c r="D73" s="1">
        <v>2010</v>
      </c>
      <c r="E73" s="8" t="s">
        <v>466</v>
      </c>
      <c r="F73" s="1" t="s">
        <v>4</v>
      </c>
      <c r="G73" s="1">
        <v>9</v>
      </c>
      <c r="H73" s="8" t="s">
        <v>560</v>
      </c>
      <c r="I73" s="8" t="s">
        <v>479</v>
      </c>
      <c r="J73" s="8" t="s">
        <v>475</v>
      </c>
      <c r="K73" s="1"/>
      <c r="L73" s="1"/>
    </row>
    <row r="74" spans="1:13" x14ac:dyDescent="0.35">
      <c r="A74" t="s">
        <v>405</v>
      </c>
      <c r="B74" s="8" t="s">
        <v>790</v>
      </c>
      <c r="C74" s="18">
        <v>60456</v>
      </c>
      <c r="D74">
        <v>2010</v>
      </c>
      <c r="E74" s="8" t="s">
        <v>466</v>
      </c>
      <c r="F74" t="s">
        <v>4</v>
      </c>
      <c r="G74" s="1">
        <v>9</v>
      </c>
      <c r="H74" s="8" t="s">
        <v>561</v>
      </c>
      <c r="I74" s="8" t="s">
        <v>479</v>
      </c>
      <c r="J74" s="8" t="s">
        <v>475</v>
      </c>
      <c r="K74" s="1"/>
      <c r="L74" s="1"/>
    </row>
    <row r="75" spans="1:13" x14ac:dyDescent="0.35">
      <c r="A75" s="1" t="s">
        <v>370</v>
      </c>
      <c r="B75" s="8" t="s">
        <v>793</v>
      </c>
      <c r="C75" s="18">
        <v>73866</v>
      </c>
      <c r="D75" s="1">
        <v>1992</v>
      </c>
      <c r="E75" s="8" t="s">
        <v>467</v>
      </c>
      <c r="F75" s="1" t="s">
        <v>437</v>
      </c>
      <c r="G75" s="1">
        <v>27</v>
      </c>
      <c r="H75" s="8" t="s">
        <v>562</v>
      </c>
      <c r="I75" s="8" t="s">
        <v>479</v>
      </c>
      <c r="J75" s="8" t="s">
        <v>474</v>
      </c>
      <c r="K75" s="1"/>
      <c r="L75" s="1"/>
    </row>
    <row r="76" spans="1:13" x14ac:dyDescent="0.35">
      <c r="A76" s="1" t="s">
        <v>276</v>
      </c>
      <c r="B76" s="8" t="s">
        <v>793</v>
      </c>
      <c r="C76" s="18">
        <v>71867</v>
      </c>
      <c r="D76" s="1">
        <v>1997</v>
      </c>
      <c r="E76" s="8" t="s">
        <v>467</v>
      </c>
      <c r="F76" s="1" t="s">
        <v>12</v>
      </c>
      <c r="G76" s="1">
        <v>22</v>
      </c>
      <c r="H76" s="8" t="s">
        <v>566</v>
      </c>
      <c r="I76" s="8" t="s">
        <v>479</v>
      </c>
      <c r="J76" s="8" t="s">
        <v>474</v>
      </c>
      <c r="K76" s="1"/>
      <c r="L76" s="1"/>
    </row>
    <row r="77" spans="1:13" x14ac:dyDescent="0.35">
      <c r="A77" s="1" t="s">
        <v>277</v>
      </c>
      <c r="B77" s="8" t="s">
        <v>793</v>
      </c>
      <c r="C77" s="18">
        <v>61946</v>
      </c>
      <c r="D77" s="1">
        <v>1945</v>
      </c>
      <c r="E77" s="8" t="s">
        <v>467</v>
      </c>
      <c r="F77" s="1" t="s">
        <v>278</v>
      </c>
      <c r="G77" s="1">
        <v>74</v>
      </c>
      <c r="H77" s="8" t="s">
        <v>567</v>
      </c>
      <c r="I77" s="8" t="s">
        <v>479</v>
      </c>
      <c r="J77" s="8" t="s">
        <v>474</v>
      </c>
      <c r="K77" s="1"/>
      <c r="L77" s="1"/>
    </row>
    <row r="78" spans="1:13" x14ac:dyDescent="0.35">
      <c r="A78" s="1" t="s">
        <v>279</v>
      </c>
      <c r="B78" s="8" t="s">
        <v>797</v>
      </c>
      <c r="C78" s="18">
        <v>60895</v>
      </c>
      <c r="D78" s="1">
        <v>1935</v>
      </c>
      <c r="E78" s="8" t="s">
        <v>467</v>
      </c>
      <c r="F78" s="1" t="s">
        <v>280</v>
      </c>
      <c r="G78" s="1">
        <v>84</v>
      </c>
      <c r="H78" s="8" t="s">
        <v>568</v>
      </c>
      <c r="I78" s="8" t="s">
        <v>479</v>
      </c>
      <c r="J78" s="8" t="s">
        <v>474</v>
      </c>
      <c r="K78" s="1"/>
      <c r="L78" s="1"/>
    </row>
    <row r="79" spans="1:13" x14ac:dyDescent="0.35">
      <c r="A79" s="1" t="s">
        <v>271</v>
      </c>
      <c r="B79" s="8" t="s">
        <v>793</v>
      </c>
      <c r="C79" s="18">
        <v>81899</v>
      </c>
      <c r="D79" s="1">
        <v>1945</v>
      </c>
      <c r="E79" s="8" t="s">
        <v>467</v>
      </c>
      <c r="F79" s="1" t="s">
        <v>272</v>
      </c>
      <c r="G79" s="1">
        <v>74</v>
      </c>
      <c r="H79" s="8" t="s">
        <v>569</v>
      </c>
      <c r="I79" s="8" t="s">
        <v>479</v>
      </c>
      <c r="J79" s="8" t="s">
        <v>474</v>
      </c>
      <c r="K79" s="1"/>
      <c r="L79" s="1"/>
    </row>
    <row r="80" spans="1:13" x14ac:dyDescent="0.35">
      <c r="A80" s="1" t="s">
        <v>273</v>
      </c>
      <c r="B80" s="8" t="s">
        <v>789</v>
      </c>
      <c r="C80" s="18">
        <v>73496</v>
      </c>
      <c r="D80" s="1">
        <v>1892</v>
      </c>
      <c r="E80" s="8" t="s">
        <v>466</v>
      </c>
      <c r="F80" s="1" t="s">
        <v>274</v>
      </c>
      <c r="G80" s="1">
        <v>127</v>
      </c>
      <c r="H80" s="8" t="s">
        <v>570</v>
      </c>
      <c r="I80" s="8" t="s">
        <v>479</v>
      </c>
      <c r="J80" s="8" t="s">
        <v>475</v>
      </c>
    </row>
    <row r="81" spans="1:13" s="10" customFormat="1" x14ac:dyDescent="0.35">
      <c r="A81" s="1" t="s">
        <v>151</v>
      </c>
      <c r="B81" s="8" t="s">
        <v>789</v>
      </c>
      <c r="C81" s="18">
        <v>80378</v>
      </c>
      <c r="D81" s="1">
        <v>1910</v>
      </c>
      <c r="E81" s="8" t="s">
        <v>466</v>
      </c>
      <c r="F81" s="1" t="s">
        <v>152</v>
      </c>
      <c r="G81" s="1">
        <v>109</v>
      </c>
      <c r="H81" s="8" t="s">
        <v>571</v>
      </c>
      <c r="I81" s="8" t="s">
        <v>479</v>
      </c>
      <c r="J81" s="8" t="s">
        <v>475</v>
      </c>
      <c r="K81" s="1"/>
      <c r="L81" s="1"/>
      <c r="M81"/>
    </row>
    <row r="82" spans="1:13" x14ac:dyDescent="0.35">
      <c r="A82" s="1" t="s">
        <v>153</v>
      </c>
      <c r="B82" s="8" t="s">
        <v>794</v>
      </c>
      <c r="C82" s="18">
        <v>79849</v>
      </c>
      <c r="D82" s="1">
        <v>1950</v>
      </c>
      <c r="E82" s="8" t="s">
        <v>466</v>
      </c>
      <c r="F82" s="1" t="s">
        <v>154</v>
      </c>
      <c r="G82" s="1">
        <v>69</v>
      </c>
      <c r="H82" s="8" t="s">
        <v>572</v>
      </c>
      <c r="I82" s="8" t="s">
        <v>479</v>
      </c>
      <c r="J82" s="8" t="s">
        <v>475</v>
      </c>
      <c r="K82" s="1"/>
      <c r="L82" s="1"/>
    </row>
    <row r="83" spans="1:13" x14ac:dyDescent="0.35">
      <c r="A83" s="1" t="s">
        <v>371</v>
      </c>
      <c r="B83" s="8" t="s">
        <v>789</v>
      </c>
      <c r="C83" s="18">
        <v>80493</v>
      </c>
      <c r="D83" s="1">
        <v>2015</v>
      </c>
      <c r="E83" s="8" t="s">
        <v>466</v>
      </c>
      <c r="F83" s="1" t="s">
        <v>1</v>
      </c>
      <c r="G83" s="1">
        <v>4</v>
      </c>
      <c r="H83" s="8" t="s">
        <v>573</v>
      </c>
      <c r="I83" s="8" t="s">
        <v>479</v>
      </c>
      <c r="J83" s="8" t="s">
        <v>475</v>
      </c>
      <c r="K83" s="8"/>
      <c r="L83" s="8"/>
    </row>
    <row r="84" spans="1:13" x14ac:dyDescent="0.35">
      <c r="A84" s="8" t="s">
        <v>372</v>
      </c>
      <c r="B84" s="8" t="s">
        <v>791</v>
      </c>
      <c r="C84" s="18">
        <v>71674</v>
      </c>
      <c r="D84" s="8">
        <v>1983</v>
      </c>
      <c r="E84" s="8" t="s">
        <v>466</v>
      </c>
      <c r="F84" s="8" t="s">
        <v>454</v>
      </c>
      <c r="G84" s="9">
        <v>36</v>
      </c>
      <c r="H84" s="8" t="s">
        <v>574</v>
      </c>
      <c r="I84" s="8" t="s">
        <v>479</v>
      </c>
      <c r="J84" s="8" t="s">
        <v>475</v>
      </c>
      <c r="K84" s="1"/>
      <c r="L84" s="1"/>
    </row>
    <row r="85" spans="1:13" x14ac:dyDescent="0.35">
      <c r="A85" s="1" t="s">
        <v>373</v>
      </c>
      <c r="B85" s="8" t="s">
        <v>793</v>
      </c>
      <c r="C85" s="18">
        <v>62857</v>
      </c>
      <c r="D85" s="1">
        <v>1997</v>
      </c>
      <c r="E85" s="8" t="s">
        <v>467</v>
      </c>
      <c r="F85" s="1" t="s">
        <v>12</v>
      </c>
      <c r="G85" s="1">
        <v>22</v>
      </c>
      <c r="H85" s="8" t="s">
        <v>575</v>
      </c>
      <c r="I85" s="8" t="s">
        <v>479</v>
      </c>
      <c r="J85" s="8" t="s">
        <v>474</v>
      </c>
      <c r="K85" s="1"/>
      <c r="L85" s="1"/>
    </row>
    <row r="86" spans="1:13" x14ac:dyDescent="0.35">
      <c r="A86" s="1" t="s">
        <v>155</v>
      </c>
      <c r="B86" s="8" t="s">
        <v>795</v>
      </c>
      <c r="C86" s="18">
        <v>73638</v>
      </c>
      <c r="D86" s="1">
        <v>1970</v>
      </c>
      <c r="E86" s="8" t="s">
        <v>466</v>
      </c>
      <c r="F86" s="1" t="s">
        <v>156</v>
      </c>
      <c r="G86" s="1">
        <v>49</v>
      </c>
      <c r="H86" s="8" t="s">
        <v>576</v>
      </c>
      <c r="I86" s="8" t="s">
        <v>479</v>
      </c>
      <c r="J86" s="8" t="s">
        <v>475</v>
      </c>
      <c r="K86" s="1"/>
      <c r="L86" s="1"/>
    </row>
    <row r="87" spans="1:13" x14ac:dyDescent="0.35">
      <c r="A87" s="1" t="s">
        <v>157</v>
      </c>
      <c r="B87" s="8" t="s">
        <v>789</v>
      </c>
      <c r="C87" s="18">
        <v>78393</v>
      </c>
      <c r="D87" s="1">
        <v>1874</v>
      </c>
      <c r="E87" s="8" t="s">
        <v>466</v>
      </c>
      <c r="F87" s="1" t="s">
        <v>158</v>
      </c>
      <c r="G87" s="1">
        <v>145</v>
      </c>
      <c r="H87" s="8" t="s">
        <v>577</v>
      </c>
      <c r="I87" s="8" t="s">
        <v>479</v>
      </c>
      <c r="J87" s="8" t="s">
        <v>475</v>
      </c>
      <c r="K87" s="1"/>
      <c r="L87" s="1"/>
    </row>
    <row r="88" spans="1:13" x14ac:dyDescent="0.35">
      <c r="A88" s="1" t="s">
        <v>159</v>
      </c>
      <c r="B88" s="8" t="s">
        <v>796</v>
      </c>
      <c r="C88" s="18">
        <v>74955</v>
      </c>
      <c r="D88" s="1">
        <v>1997</v>
      </c>
      <c r="E88" s="8" t="s">
        <v>467</v>
      </c>
      <c r="F88" s="1" t="s">
        <v>12</v>
      </c>
      <c r="G88" s="1">
        <v>22</v>
      </c>
      <c r="H88" s="8" t="s">
        <v>578</v>
      </c>
      <c r="I88" s="8" t="s">
        <v>479</v>
      </c>
      <c r="J88" s="8" t="s">
        <v>474</v>
      </c>
      <c r="K88" s="1"/>
      <c r="L88" s="1"/>
    </row>
    <row r="89" spans="1:13" x14ac:dyDescent="0.35">
      <c r="A89" s="1" t="s">
        <v>398</v>
      </c>
      <c r="B89" s="8" t="s">
        <v>789</v>
      </c>
      <c r="C89" s="18">
        <v>77843</v>
      </c>
      <c r="D89" s="1">
        <v>1880</v>
      </c>
      <c r="E89" s="8" t="s">
        <v>466</v>
      </c>
      <c r="F89" s="1" t="s">
        <v>465</v>
      </c>
      <c r="G89" s="1">
        <v>139</v>
      </c>
      <c r="H89" s="8" t="s">
        <v>579</v>
      </c>
      <c r="I89" s="8" t="s">
        <v>479</v>
      </c>
      <c r="J89" s="8" t="s">
        <v>475</v>
      </c>
      <c r="K89" s="8"/>
      <c r="L89" s="8"/>
    </row>
    <row r="90" spans="1:13" x14ac:dyDescent="0.35">
      <c r="A90" s="8" t="s">
        <v>416</v>
      </c>
      <c r="B90" s="8" t="s">
        <v>789</v>
      </c>
      <c r="C90" s="18">
        <v>70737</v>
      </c>
      <c r="D90" s="8">
        <v>1970</v>
      </c>
      <c r="E90" s="8" t="s">
        <v>466</v>
      </c>
      <c r="F90" s="8" t="s">
        <v>462</v>
      </c>
      <c r="G90" s="1">
        <v>49</v>
      </c>
      <c r="H90" s="8" t="s">
        <v>580</v>
      </c>
      <c r="I90" s="8" t="s">
        <v>479</v>
      </c>
      <c r="J90" s="8" t="s">
        <v>475</v>
      </c>
      <c r="K90" s="1"/>
      <c r="L90" s="1"/>
    </row>
    <row r="91" spans="1:13" x14ac:dyDescent="0.35">
      <c r="A91" s="1" t="s">
        <v>11</v>
      </c>
      <c r="B91" s="8" t="s">
        <v>793</v>
      </c>
      <c r="C91" s="18">
        <v>79102</v>
      </c>
      <c r="D91" s="1">
        <v>1992</v>
      </c>
      <c r="E91" s="1" t="s">
        <v>467</v>
      </c>
      <c r="F91" s="1" t="s">
        <v>12</v>
      </c>
      <c r="G91" s="1">
        <v>27</v>
      </c>
      <c r="H91" s="8" t="s">
        <v>581</v>
      </c>
      <c r="I91" s="8" t="s">
        <v>479</v>
      </c>
      <c r="J91" s="8" t="s">
        <v>474</v>
      </c>
      <c r="K91" s="1"/>
      <c r="L91" s="1"/>
    </row>
    <row r="92" spans="1:13" x14ac:dyDescent="0.35">
      <c r="A92" s="1" t="s">
        <v>160</v>
      </c>
      <c r="B92" s="8" t="s">
        <v>789</v>
      </c>
      <c r="C92" s="18">
        <v>85855</v>
      </c>
      <c r="D92" s="1">
        <v>1895</v>
      </c>
      <c r="E92" s="8" t="s">
        <v>466</v>
      </c>
      <c r="F92" s="1" t="s">
        <v>161</v>
      </c>
      <c r="G92" s="1">
        <v>124</v>
      </c>
      <c r="H92" s="8" t="s">
        <v>582</v>
      </c>
      <c r="I92" s="8" t="s">
        <v>479</v>
      </c>
      <c r="J92" s="8" t="s">
        <v>475</v>
      </c>
      <c r="K92" s="1"/>
      <c r="L92" s="1"/>
    </row>
    <row r="93" spans="1:13" x14ac:dyDescent="0.35">
      <c r="A93" s="1" t="s">
        <v>162</v>
      </c>
      <c r="B93" s="8" t="s">
        <v>791</v>
      </c>
      <c r="C93" s="18">
        <v>65102</v>
      </c>
      <c r="D93" s="1">
        <v>1868</v>
      </c>
      <c r="E93" s="8" t="s">
        <v>466</v>
      </c>
      <c r="F93" s="1" t="s">
        <v>163</v>
      </c>
      <c r="G93" s="1">
        <v>151</v>
      </c>
      <c r="H93" s="8" t="s">
        <v>583</v>
      </c>
      <c r="I93" s="11" t="s">
        <v>479</v>
      </c>
      <c r="J93" s="11" t="s">
        <v>475</v>
      </c>
      <c r="K93" s="11"/>
      <c r="L93" s="11"/>
      <c r="M93" s="6"/>
    </row>
    <row r="94" spans="1:13" s="6" customFormat="1" x14ac:dyDescent="0.35">
      <c r="A94" s="11" t="s">
        <v>164</v>
      </c>
      <c r="B94" s="11" t="s">
        <v>792</v>
      </c>
      <c r="C94" s="18">
        <v>74415</v>
      </c>
      <c r="D94" s="11">
        <v>1924</v>
      </c>
      <c r="E94" s="12" t="s">
        <v>466</v>
      </c>
      <c r="F94" s="11" t="s">
        <v>33</v>
      </c>
      <c r="G94" s="1">
        <v>95</v>
      </c>
      <c r="H94" s="11" t="s">
        <v>584</v>
      </c>
      <c r="I94" s="15" t="s">
        <v>479</v>
      </c>
      <c r="J94" s="15" t="s">
        <v>475</v>
      </c>
      <c r="K94" s="1"/>
      <c r="L94" s="1"/>
      <c r="M94"/>
    </row>
    <row r="95" spans="1:13" x14ac:dyDescent="0.35">
      <c r="A95" s="1" t="s">
        <v>165</v>
      </c>
      <c r="B95" s="7" t="s">
        <v>791</v>
      </c>
      <c r="C95" s="18">
        <v>74218</v>
      </c>
      <c r="D95" s="1">
        <v>1983</v>
      </c>
      <c r="E95" s="8" t="s">
        <v>467</v>
      </c>
      <c r="F95" s="1" t="s">
        <v>166</v>
      </c>
      <c r="G95" s="1">
        <v>36</v>
      </c>
      <c r="H95" s="7" t="s">
        <v>585</v>
      </c>
      <c r="I95" s="7" t="s">
        <v>479</v>
      </c>
      <c r="J95" s="7" t="s">
        <v>474</v>
      </c>
      <c r="K95" s="1"/>
      <c r="L95" s="1"/>
    </row>
    <row r="96" spans="1:13" x14ac:dyDescent="0.35">
      <c r="A96" s="1" t="s">
        <v>167</v>
      </c>
      <c r="B96" s="7" t="s">
        <v>797</v>
      </c>
      <c r="C96" s="18">
        <v>62935</v>
      </c>
      <c r="D96" s="1">
        <v>1945</v>
      </c>
      <c r="E96" s="8" t="s">
        <v>467</v>
      </c>
      <c r="F96" s="1" t="s">
        <v>56</v>
      </c>
      <c r="G96" s="1">
        <v>74</v>
      </c>
      <c r="H96" s="7" t="s">
        <v>586</v>
      </c>
      <c r="I96" s="7" t="s">
        <v>479</v>
      </c>
      <c r="J96" s="7" t="s">
        <v>474</v>
      </c>
      <c r="K96" s="1"/>
      <c r="L96" s="1"/>
    </row>
    <row r="97" spans="1:13" x14ac:dyDescent="0.35">
      <c r="A97" s="1" t="s">
        <v>168</v>
      </c>
      <c r="B97" s="7" t="s">
        <v>789</v>
      </c>
      <c r="C97" s="18">
        <v>73283</v>
      </c>
      <c r="D97" s="1">
        <v>2010</v>
      </c>
      <c r="E97" s="8" t="s">
        <v>466</v>
      </c>
      <c r="F97" s="1" t="s">
        <v>4</v>
      </c>
      <c r="G97" s="1">
        <v>9</v>
      </c>
      <c r="H97" s="7" t="s">
        <v>529</v>
      </c>
      <c r="I97" s="7" t="s">
        <v>479</v>
      </c>
      <c r="J97" s="7" t="s">
        <v>475</v>
      </c>
      <c r="K97" s="1"/>
      <c r="L97" s="1"/>
    </row>
    <row r="98" spans="1:13" x14ac:dyDescent="0.35">
      <c r="A98" s="1" t="s">
        <v>169</v>
      </c>
      <c r="B98" s="7" t="s">
        <v>789</v>
      </c>
      <c r="C98" s="18">
        <v>72607</v>
      </c>
      <c r="D98" s="1">
        <v>1880</v>
      </c>
      <c r="E98" s="8" t="s">
        <v>466</v>
      </c>
      <c r="F98" s="1" t="s">
        <v>170</v>
      </c>
      <c r="G98" s="1">
        <v>139</v>
      </c>
      <c r="H98" s="7" t="s">
        <v>588</v>
      </c>
      <c r="I98" s="7" t="s">
        <v>479</v>
      </c>
      <c r="J98" s="7" t="s">
        <v>475</v>
      </c>
      <c r="K98" s="1"/>
      <c r="L98" s="1"/>
    </row>
    <row r="99" spans="1:13" x14ac:dyDescent="0.35">
      <c r="A99" s="1" t="s">
        <v>171</v>
      </c>
      <c r="B99" s="7" t="s">
        <v>792</v>
      </c>
      <c r="C99" s="18">
        <v>79293</v>
      </c>
      <c r="D99" s="1">
        <v>1950</v>
      </c>
      <c r="E99" s="8" t="s">
        <v>466</v>
      </c>
      <c r="F99" s="1" t="s">
        <v>172</v>
      </c>
      <c r="G99" s="1">
        <v>69</v>
      </c>
      <c r="H99" s="7" t="s">
        <v>589</v>
      </c>
      <c r="I99" s="7" t="s">
        <v>479</v>
      </c>
      <c r="J99" s="7" t="s">
        <v>475</v>
      </c>
      <c r="K99" s="1"/>
      <c r="L99" s="1"/>
    </row>
    <row r="100" spans="1:13" x14ac:dyDescent="0.35">
      <c r="A100" s="1" t="s">
        <v>173</v>
      </c>
      <c r="B100" s="7" t="s">
        <v>789</v>
      </c>
      <c r="C100" s="18">
        <v>71123</v>
      </c>
      <c r="D100" s="1">
        <v>2005</v>
      </c>
      <c r="E100" s="8" t="s">
        <v>466</v>
      </c>
      <c r="F100" s="1" t="s">
        <v>4</v>
      </c>
      <c r="G100" s="1">
        <v>14</v>
      </c>
      <c r="H100" s="7" t="s">
        <v>590</v>
      </c>
      <c r="I100" s="7" t="s">
        <v>479</v>
      </c>
      <c r="J100" s="7" t="s">
        <v>475</v>
      </c>
    </row>
    <row r="101" spans="1:13" x14ac:dyDescent="0.35">
      <c r="A101" s="1" t="s">
        <v>174</v>
      </c>
      <c r="B101" s="7" t="s">
        <v>795</v>
      </c>
      <c r="C101" s="18">
        <v>69104</v>
      </c>
      <c r="D101" s="1">
        <v>2010</v>
      </c>
      <c r="E101" s="8" t="s">
        <v>466</v>
      </c>
      <c r="F101" s="1" t="s">
        <v>4</v>
      </c>
      <c r="G101" s="1">
        <v>9</v>
      </c>
      <c r="H101" s="7" t="s">
        <v>591</v>
      </c>
      <c r="I101" s="11" t="s">
        <v>479</v>
      </c>
      <c r="J101" s="11" t="s">
        <v>475</v>
      </c>
      <c r="K101" s="11"/>
      <c r="L101" s="11"/>
      <c r="M101" s="6"/>
    </row>
    <row r="102" spans="1:13" s="6" customFormat="1" x14ac:dyDescent="0.35">
      <c r="A102" s="11" t="s">
        <v>345</v>
      </c>
      <c r="B102" s="11" t="s">
        <v>793</v>
      </c>
      <c r="C102" s="18">
        <v>73514</v>
      </c>
      <c r="D102" s="11">
        <v>1992</v>
      </c>
      <c r="E102" s="12" t="s">
        <v>467</v>
      </c>
      <c r="F102" s="11" t="s">
        <v>346</v>
      </c>
      <c r="G102" s="1">
        <v>27</v>
      </c>
      <c r="H102" s="11" t="s">
        <v>592</v>
      </c>
      <c r="I102" s="15" t="s">
        <v>479</v>
      </c>
      <c r="J102" s="15" t="s">
        <v>474</v>
      </c>
      <c r="K102" s="1"/>
      <c r="L102" s="1"/>
      <c r="M102"/>
    </row>
    <row r="103" spans="1:13" x14ac:dyDescent="0.35">
      <c r="A103" s="1" t="s">
        <v>175</v>
      </c>
      <c r="B103" s="7" t="s">
        <v>793</v>
      </c>
      <c r="C103" s="18">
        <v>79002</v>
      </c>
      <c r="D103" s="1">
        <v>1945</v>
      </c>
      <c r="E103" s="8" t="s">
        <v>467</v>
      </c>
      <c r="F103" s="1" t="s">
        <v>176</v>
      </c>
      <c r="G103" s="1">
        <v>74</v>
      </c>
      <c r="H103" s="7" t="s">
        <v>593</v>
      </c>
      <c r="I103" s="7" t="s">
        <v>479</v>
      </c>
      <c r="J103" s="7" t="s">
        <v>474</v>
      </c>
      <c r="K103" s="1"/>
      <c r="L103" s="1"/>
    </row>
    <row r="104" spans="1:13" x14ac:dyDescent="0.35">
      <c r="A104" s="1" t="s">
        <v>177</v>
      </c>
      <c r="B104" s="7" t="s">
        <v>793</v>
      </c>
      <c r="C104" s="18">
        <v>75991</v>
      </c>
      <c r="D104" s="1">
        <v>1935</v>
      </c>
      <c r="E104" s="8" t="s">
        <v>467</v>
      </c>
      <c r="F104" s="1" t="s">
        <v>178</v>
      </c>
      <c r="G104" s="1">
        <v>84</v>
      </c>
      <c r="H104" s="7" t="s">
        <v>594</v>
      </c>
      <c r="I104" s="7" t="s">
        <v>479</v>
      </c>
      <c r="J104" s="7" t="s">
        <v>474</v>
      </c>
      <c r="K104" s="1"/>
      <c r="L104" s="1"/>
    </row>
    <row r="105" spans="1:13" x14ac:dyDescent="0.35">
      <c r="A105" s="1" t="s">
        <v>179</v>
      </c>
      <c r="B105" s="7" t="s">
        <v>790</v>
      </c>
      <c r="C105" s="18">
        <v>66827</v>
      </c>
      <c r="D105" s="1">
        <v>2010</v>
      </c>
      <c r="E105" s="8" t="s">
        <v>466</v>
      </c>
      <c r="F105" s="1" t="s">
        <v>4</v>
      </c>
      <c r="G105" s="1">
        <v>9</v>
      </c>
      <c r="H105" s="7" t="s">
        <v>595</v>
      </c>
      <c r="I105" s="7" t="s">
        <v>479</v>
      </c>
      <c r="J105" s="7" t="s">
        <v>475</v>
      </c>
      <c r="K105" s="1"/>
      <c r="L105" s="1"/>
    </row>
    <row r="106" spans="1:13" x14ac:dyDescent="0.35">
      <c r="A106" s="8" t="s">
        <v>180</v>
      </c>
      <c r="B106" s="8" t="s">
        <v>794</v>
      </c>
      <c r="C106" s="18">
        <v>70534</v>
      </c>
      <c r="D106" s="8">
        <v>1997</v>
      </c>
      <c r="E106" s="8" t="s">
        <v>466</v>
      </c>
      <c r="F106" s="8" t="s">
        <v>445</v>
      </c>
      <c r="G106" s="9">
        <v>22</v>
      </c>
      <c r="H106" s="8" t="s">
        <v>596</v>
      </c>
      <c r="I106" s="8" t="s">
        <v>479</v>
      </c>
      <c r="J106" s="8" t="s">
        <v>475</v>
      </c>
      <c r="K106" s="1"/>
      <c r="L106" s="1"/>
    </row>
    <row r="107" spans="1:13" x14ac:dyDescent="0.35">
      <c r="A107" s="1" t="s">
        <v>181</v>
      </c>
      <c r="B107" s="8" t="s">
        <v>791</v>
      </c>
      <c r="C107" s="18">
        <v>69917</v>
      </c>
      <c r="D107" s="1">
        <v>1945</v>
      </c>
      <c r="E107" s="8" t="s">
        <v>467</v>
      </c>
      <c r="F107" s="1" t="s">
        <v>182</v>
      </c>
      <c r="G107" s="1">
        <v>74</v>
      </c>
      <c r="H107" s="8" t="s">
        <v>597</v>
      </c>
      <c r="I107" s="8" t="s">
        <v>479</v>
      </c>
      <c r="J107" s="8" t="s">
        <v>474</v>
      </c>
      <c r="K107" s="1"/>
      <c r="L107" s="1"/>
    </row>
    <row r="108" spans="1:13" x14ac:dyDescent="0.35">
      <c r="A108" s="1" t="s">
        <v>183</v>
      </c>
      <c r="B108" s="8" t="s">
        <v>793</v>
      </c>
      <c r="C108" s="18">
        <v>68846</v>
      </c>
      <c r="D108" s="1">
        <v>1934</v>
      </c>
      <c r="E108" s="8" t="s">
        <v>467</v>
      </c>
      <c r="F108" s="1" t="s">
        <v>184</v>
      </c>
      <c r="G108" s="1">
        <v>85</v>
      </c>
      <c r="H108" s="8" t="s">
        <v>598</v>
      </c>
      <c r="I108" s="8" t="s">
        <v>479</v>
      </c>
      <c r="J108" s="8" t="s">
        <v>474</v>
      </c>
      <c r="K108" s="8"/>
      <c r="L108" s="8"/>
    </row>
    <row r="109" spans="1:13" x14ac:dyDescent="0.35">
      <c r="A109" s="8" t="s">
        <v>397</v>
      </c>
      <c r="B109" s="8" t="s">
        <v>793</v>
      </c>
      <c r="C109" s="18">
        <v>76902</v>
      </c>
      <c r="D109" s="8">
        <v>1992</v>
      </c>
      <c r="E109" s="8" t="s">
        <v>467</v>
      </c>
      <c r="F109" s="8" t="s">
        <v>460</v>
      </c>
      <c r="G109" s="1">
        <v>27</v>
      </c>
      <c r="H109" s="8" t="s">
        <v>599</v>
      </c>
      <c r="I109" s="8" t="s">
        <v>479</v>
      </c>
      <c r="J109" s="8" t="s">
        <v>474</v>
      </c>
      <c r="K109" s="1"/>
      <c r="L109" s="1"/>
    </row>
    <row r="110" spans="1:13" x14ac:dyDescent="0.35">
      <c r="A110" s="1" t="s">
        <v>7</v>
      </c>
      <c r="B110" s="8" t="s">
        <v>792</v>
      </c>
      <c r="C110" s="18">
        <v>77837</v>
      </c>
      <c r="D110" s="1">
        <v>1950</v>
      </c>
      <c r="E110" s="1" t="s">
        <v>466</v>
      </c>
      <c r="F110" s="1" t="s">
        <v>4</v>
      </c>
      <c r="G110" s="1">
        <v>69</v>
      </c>
      <c r="H110" s="8" t="s">
        <v>600</v>
      </c>
      <c r="I110" s="8" t="s">
        <v>479</v>
      </c>
      <c r="J110" s="8" t="s">
        <v>475</v>
      </c>
      <c r="K110" s="1"/>
      <c r="L110" s="1"/>
    </row>
    <row r="111" spans="1:13" x14ac:dyDescent="0.35">
      <c r="A111" s="1" t="s">
        <v>185</v>
      </c>
      <c r="B111" s="8" t="s">
        <v>795</v>
      </c>
      <c r="C111" s="18">
        <v>66191</v>
      </c>
      <c r="D111" s="1">
        <v>2010</v>
      </c>
      <c r="E111" s="8" t="s">
        <v>466</v>
      </c>
      <c r="F111" s="1" t="s">
        <v>4</v>
      </c>
      <c r="G111" s="1">
        <v>9</v>
      </c>
      <c r="H111" s="8" t="s">
        <v>601</v>
      </c>
      <c r="I111" s="8" t="s">
        <v>479</v>
      </c>
      <c r="J111" s="8" t="s">
        <v>475</v>
      </c>
      <c r="K111" s="1"/>
      <c r="L111" s="1"/>
    </row>
    <row r="112" spans="1:13" x14ac:dyDescent="0.35">
      <c r="A112" s="1" t="s">
        <v>186</v>
      </c>
      <c r="B112" s="7" t="s">
        <v>795</v>
      </c>
      <c r="C112" s="18">
        <v>71104</v>
      </c>
      <c r="D112" s="1">
        <v>1931</v>
      </c>
      <c r="E112" s="8" t="s">
        <v>466</v>
      </c>
      <c r="F112" s="1" t="s">
        <v>187</v>
      </c>
      <c r="G112" s="1">
        <v>88</v>
      </c>
      <c r="H112" s="7" t="s">
        <v>602</v>
      </c>
      <c r="I112" s="11" t="s">
        <v>479</v>
      </c>
      <c r="J112" s="11" t="s">
        <v>475</v>
      </c>
      <c r="K112" s="11"/>
      <c r="L112" s="11"/>
      <c r="M112" s="6"/>
    </row>
    <row r="113" spans="1:13" x14ac:dyDescent="0.35">
      <c r="A113" s="8" t="s">
        <v>374</v>
      </c>
      <c r="B113" s="8" t="s">
        <v>789</v>
      </c>
      <c r="C113" s="18">
        <v>71061</v>
      </c>
      <c r="D113" s="8">
        <v>1950</v>
      </c>
      <c r="E113" s="8" t="s">
        <v>466</v>
      </c>
      <c r="F113" s="8" t="s">
        <v>455</v>
      </c>
      <c r="G113" s="9">
        <v>69</v>
      </c>
      <c r="H113" s="8" t="s">
        <v>603</v>
      </c>
      <c r="I113" s="8" t="s">
        <v>479</v>
      </c>
      <c r="J113" s="8" t="s">
        <v>475</v>
      </c>
      <c r="K113" s="1"/>
      <c r="L113" s="1"/>
    </row>
    <row r="114" spans="1:13" x14ac:dyDescent="0.35">
      <c r="A114" s="1" t="s">
        <v>188</v>
      </c>
      <c r="B114" s="8" t="s">
        <v>793</v>
      </c>
      <c r="C114" s="18">
        <v>69422</v>
      </c>
      <c r="D114" s="1">
        <v>1997</v>
      </c>
      <c r="E114" s="8" t="s">
        <v>467</v>
      </c>
      <c r="F114" s="1" t="s">
        <v>12</v>
      </c>
      <c r="G114" s="1">
        <v>22</v>
      </c>
      <c r="H114" s="8" t="s">
        <v>604</v>
      </c>
      <c r="I114" s="8" t="s">
        <v>479</v>
      </c>
      <c r="J114" s="8" t="s">
        <v>474</v>
      </c>
      <c r="K114" s="1"/>
      <c r="L114" s="1"/>
    </row>
    <row r="115" spans="1:13" x14ac:dyDescent="0.35">
      <c r="A115" s="1" t="s">
        <v>189</v>
      </c>
      <c r="B115" s="8" t="s">
        <v>795</v>
      </c>
      <c r="C115" s="18">
        <v>72667</v>
      </c>
      <c r="D115" s="1">
        <v>2005</v>
      </c>
      <c r="E115" s="8" t="s">
        <v>466</v>
      </c>
      <c r="F115" s="1" t="s">
        <v>4</v>
      </c>
      <c r="G115" s="1">
        <v>14</v>
      </c>
      <c r="H115" s="8" t="s">
        <v>554</v>
      </c>
      <c r="I115" s="11" t="s">
        <v>479</v>
      </c>
      <c r="J115" s="11" t="s">
        <v>475</v>
      </c>
      <c r="K115" s="11"/>
      <c r="L115" s="11"/>
      <c r="M115" s="6"/>
    </row>
    <row r="116" spans="1:13" x14ac:dyDescent="0.35">
      <c r="A116" s="1" t="s">
        <v>190</v>
      </c>
      <c r="B116" s="7" t="s">
        <v>789</v>
      </c>
      <c r="C116" s="18">
        <v>74022</v>
      </c>
      <c r="D116" s="1">
        <v>1910</v>
      </c>
      <c r="E116" s="8" t="s">
        <v>466</v>
      </c>
      <c r="F116" s="1" t="s">
        <v>33</v>
      </c>
      <c r="G116" s="1">
        <v>109</v>
      </c>
      <c r="H116" s="7" t="s">
        <v>605</v>
      </c>
      <c r="I116" s="7" t="s">
        <v>479</v>
      </c>
      <c r="J116" s="7" t="s">
        <v>475</v>
      </c>
      <c r="K116" s="1"/>
      <c r="L116" s="1"/>
    </row>
    <row r="117" spans="1:13" x14ac:dyDescent="0.35">
      <c r="A117" s="1" t="s">
        <v>191</v>
      </c>
      <c r="B117" s="7" t="s">
        <v>790</v>
      </c>
      <c r="C117" s="18">
        <v>69978</v>
      </c>
      <c r="D117" s="1">
        <v>2010</v>
      </c>
      <c r="E117" s="8" t="s">
        <v>466</v>
      </c>
      <c r="F117" s="1" t="s">
        <v>1</v>
      </c>
      <c r="G117" s="1">
        <v>9</v>
      </c>
      <c r="H117" s="7" t="s">
        <v>606</v>
      </c>
      <c r="I117" s="7" t="s">
        <v>479</v>
      </c>
      <c r="J117" s="7" t="s">
        <v>475</v>
      </c>
      <c r="K117" s="1"/>
      <c r="L117" s="1"/>
    </row>
    <row r="118" spans="1:13" x14ac:dyDescent="0.35">
      <c r="A118" s="1" t="s">
        <v>192</v>
      </c>
      <c r="B118" s="7" t="s">
        <v>795</v>
      </c>
      <c r="C118" s="18">
        <v>79758</v>
      </c>
      <c r="D118" s="1">
        <v>1922</v>
      </c>
      <c r="E118" s="8" t="s">
        <v>466</v>
      </c>
      <c r="F118" s="1" t="s">
        <v>193</v>
      </c>
      <c r="G118" s="1">
        <v>97</v>
      </c>
      <c r="H118" s="7" t="s">
        <v>607</v>
      </c>
      <c r="I118" s="8" t="s">
        <v>479</v>
      </c>
      <c r="J118" s="8" t="s">
        <v>475</v>
      </c>
      <c r="K118" s="8"/>
      <c r="L118" s="8"/>
    </row>
    <row r="119" spans="1:13" x14ac:dyDescent="0.35">
      <c r="A119" s="8" t="s">
        <v>375</v>
      </c>
      <c r="B119" s="8" t="s">
        <v>795</v>
      </c>
      <c r="C119" s="18">
        <v>71293</v>
      </c>
      <c r="D119" s="8">
        <v>1974</v>
      </c>
      <c r="E119" s="8" t="s">
        <v>466</v>
      </c>
      <c r="F119" s="8" t="s">
        <v>456</v>
      </c>
      <c r="G119" s="9">
        <v>45</v>
      </c>
      <c r="H119" s="8" t="s">
        <v>608</v>
      </c>
      <c r="I119" s="8" t="s">
        <v>479</v>
      </c>
      <c r="J119" s="8" t="s">
        <v>475</v>
      </c>
      <c r="K119" s="1"/>
      <c r="L119" s="1"/>
    </row>
    <row r="120" spans="1:13" x14ac:dyDescent="0.35">
      <c r="A120" s="1" t="s">
        <v>194</v>
      </c>
      <c r="B120" s="8" t="s">
        <v>797</v>
      </c>
      <c r="C120" s="18">
        <v>59298</v>
      </c>
      <c r="D120" s="1">
        <v>1924</v>
      </c>
      <c r="E120" s="8" t="s">
        <v>466</v>
      </c>
      <c r="F120" s="1" t="s">
        <v>33</v>
      </c>
      <c r="G120" s="1">
        <v>95</v>
      </c>
      <c r="H120" s="8" t="s">
        <v>609</v>
      </c>
      <c r="I120" s="8" t="s">
        <v>479</v>
      </c>
      <c r="J120" s="8" t="s">
        <v>475</v>
      </c>
      <c r="K120" s="1"/>
      <c r="L120" s="1"/>
    </row>
    <row r="121" spans="1:13" x14ac:dyDescent="0.35">
      <c r="A121" s="1" t="s">
        <v>195</v>
      </c>
      <c r="B121" s="8" t="s">
        <v>795</v>
      </c>
      <c r="C121" s="18">
        <v>74374</v>
      </c>
      <c r="D121" s="1">
        <v>1974</v>
      </c>
      <c r="E121" s="8" t="s">
        <v>466</v>
      </c>
      <c r="F121" s="1" t="s">
        <v>36</v>
      </c>
      <c r="G121" s="1">
        <v>45</v>
      </c>
      <c r="H121" s="8" t="s">
        <v>610</v>
      </c>
      <c r="I121" s="11" t="s">
        <v>479</v>
      </c>
      <c r="J121" s="11" t="s">
        <v>475</v>
      </c>
      <c r="K121" s="11"/>
      <c r="L121" s="11"/>
      <c r="M121" s="6"/>
    </row>
    <row r="122" spans="1:13" s="6" customFormat="1" x14ac:dyDescent="0.35">
      <c r="A122" s="11" t="s">
        <v>21</v>
      </c>
      <c r="B122" s="11" t="s">
        <v>793</v>
      </c>
      <c r="C122" s="18">
        <v>78956</v>
      </c>
      <c r="D122" s="11">
        <v>1964</v>
      </c>
      <c r="E122" s="11" t="s">
        <v>467</v>
      </c>
      <c r="F122" s="11" t="s">
        <v>22</v>
      </c>
      <c r="G122" s="1">
        <v>55</v>
      </c>
      <c r="H122" s="11" t="s">
        <v>611</v>
      </c>
      <c r="I122" s="15" t="s">
        <v>479</v>
      </c>
      <c r="J122" s="15" t="s">
        <v>474</v>
      </c>
      <c r="K122" s="1"/>
      <c r="L122" s="1"/>
      <c r="M122"/>
    </row>
    <row r="123" spans="1:13" x14ac:dyDescent="0.35">
      <c r="A123" s="1" t="s">
        <v>196</v>
      </c>
      <c r="B123" s="7" t="s">
        <v>793</v>
      </c>
      <c r="C123" s="18">
        <v>80377</v>
      </c>
      <c r="D123" s="1">
        <v>2001</v>
      </c>
      <c r="E123" s="8" t="s">
        <v>466</v>
      </c>
      <c r="F123" s="1" t="s">
        <v>197</v>
      </c>
      <c r="G123" s="1">
        <v>18</v>
      </c>
      <c r="H123" s="7" t="s">
        <v>612</v>
      </c>
      <c r="I123" s="7" t="s">
        <v>479</v>
      </c>
      <c r="J123" s="7" t="s">
        <v>475</v>
      </c>
      <c r="K123" s="1"/>
      <c r="L123" s="1"/>
    </row>
    <row r="124" spans="1:13" x14ac:dyDescent="0.35">
      <c r="A124" s="5" t="s">
        <v>428</v>
      </c>
      <c r="B124" s="5" t="s">
        <v>793</v>
      </c>
      <c r="C124" s="18">
        <v>77483</v>
      </c>
      <c r="D124" s="4">
        <v>2015</v>
      </c>
      <c r="E124" s="14" t="s">
        <v>467</v>
      </c>
      <c r="F124" s="5" t="s">
        <v>2</v>
      </c>
      <c r="G124" s="1">
        <v>4</v>
      </c>
      <c r="H124" s="7" t="s">
        <v>614</v>
      </c>
      <c r="I124" s="7" t="s">
        <v>479</v>
      </c>
      <c r="J124" s="7" t="s">
        <v>474</v>
      </c>
      <c r="K124" s="1"/>
      <c r="L124" s="1"/>
    </row>
    <row r="125" spans="1:13" x14ac:dyDescent="0.35">
      <c r="A125" s="1" t="s">
        <v>376</v>
      </c>
      <c r="B125" s="7" t="s">
        <v>789</v>
      </c>
      <c r="C125" s="18">
        <v>82893</v>
      </c>
      <c r="D125" s="1">
        <v>1880</v>
      </c>
      <c r="E125" s="8" t="s">
        <v>466</v>
      </c>
      <c r="F125" s="1" t="s">
        <v>33</v>
      </c>
      <c r="G125" s="1">
        <v>139</v>
      </c>
      <c r="H125" s="7" t="s">
        <v>613</v>
      </c>
      <c r="I125" s="8" t="s">
        <v>479</v>
      </c>
      <c r="J125" s="8" t="s">
        <v>475</v>
      </c>
      <c r="K125" s="8"/>
      <c r="L125" s="8"/>
    </row>
    <row r="126" spans="1:13" x14ac:dyDescent="0.35">
      <c r="A126" t="s">
        <v>402</v>
      </c>
      <c r="B126" s="8" t="s">
        <v>789</v>
      </c>
      <c r="C126" s="18">
        <v>69897</v>
      </c>
      <c r="D126">
        <v>2015</v>
      </c>
      <c r="E126" s="8" t="s">
        <v>467</v>
      </c>
      <c r="F126" t="s">
        <v>12</v>
      </c>
      <c r="G126" s="1">
        <v>4</v>
      </c>
      <c r="H126" s="8" t="s">
        <v>615</v>
      </c>
      <c r="I126" s="8" t="s">
        <v>479</v>
      </c>
      <c r="J126" s="8" t="s">
        <v>474</v>
      </c>
      <c r="K126" s="1"/>
      <c r="L126" s="1"/>
    </row>
    <row r="127" spans="1:13" x14ac:dyDescent="0.35">
      <c r="A127" s="1" t="s">
        <v>198</v>
      </c>
      <c r="B127" s="8" t="s">
        <v>795</v>
      </c>
      <c r="C127" s="18">
        <v>83328</v>
      </c>
      <c r="D127" s="1">
        <v>1931</v>
      </c>
      <c r="E127" s="8" t="s">
        <v>466</v>
      </c>
      <c r="F127" s="1" t="s">
        <v>199</v>
      </c>
      <c r="G127" s="1">
        <v>88</v>
      </c>
      <c r="H127" s="8" t="s">
        <v>616</v>
      </c>
      <c r="I127" s="8" t="s">
        <v>479</v>
      </c>
      <c r="J127" s="8" t="s">
        <v>475</v>
      </c>
      <c r="K127" s="1"/>
      <c r="L127" s="1"/>
    </row>
    <row r="128" spans="1:13" x14ac:dyDescent="0.35">
      <c r="A128" s="1" t="s">
        <v>200</v>
      </c>
      <c r="B128" s="8" t="s">
        <v>793</v>
      </c>
      <c r="C128" s="18">
        <v>80492</v>
      </c>
      <c r="D128" s="1">
        <v>1992</v>
      </c>
      <c r="E128" s="8" t="s">
        <v>467</v>
      </c>
      <c r="F128" s="1" t="s">
        <v>12</v>
      </c>
      <c r="G128" s="1">
        <v>27</v>
      </c>
      <c r="H128" s="8" t="s">
        <v>617</v>
      </c>
      <c r="I128" s="11" t="s">
        <v>479</v>
      </c>
      <c r="J128" s="11" t="s">
        <v>474</v>
      </c>
      <c r="K128" s="11"/>
      <c r="L128" s="11"/>
      <c r="M128" s="6"/>
    </row>
    <row r="129" spans="1:13" x14ac:dyDescent="0.35">
      <c r="A129" s="1" t="s">
        <v>201</v>
      </c>
      <c r="B129" s="7" t="s">
        <v>789</v>
      </c>
      <c r="C129" s="18">
        <v>108125</v>
      </c>
      <c r="D129" s="1">
        <v>2001</v>
      </c>
      <c r="E129" s="8" t="s">
        <v>466</v>
      </c>
      <c r="F129" s="1" t="s">
        <v>1</v>
      </c>
      <c r="G129" s="1">
        <v>18</v>
      </c>
      <c r="H129" s="7" t="s">
        <v>619</v>
      </c>
      <c r="I129" s="7" t="s">
        <v>479</v>
      </c>
      <c r="J129" s="7" t="s">
        <v>475</v>
      </c>
      <c r="K129" s="1"/>
      <c r="L129" s="1"/>
    </row>
    <row r="130" spans="1:13" x14ac:dyDescent="0.35">
      <c r="A130" s="1" t="s">
        <v>202</v>
      </c>
      <c r="B130" s="7" t="s">
        <v>793</v>
      </c>
      <c r="C130" s="18">
        <v>68908</v>
      </c>
      <c r="D130" s="1">
        <v>1937</v>
      </c>
      <c r="E130" s="8" t="s">
        <v>467</v>
      </c>
      <c r="F130" s="1" t="s">
        <v>12</v>
      </c>
      <c r="G130" s="1">
        <v>82</v>
      </c>
      <c r="H130" s="7" t="s">
        <v>620</v>
      </c>
      <c r="I130" s="7" t="s">
        <v>479</v>
      </c>
      <c r="J130" s="7" t="s">
        <v>474</v>
      </c>
      <c r="K130" s="1"/>
      <c r="L130" s="1"/>
    </row>
    <row r="131" spans="1:13" x14ac:dyDescent="0.35">
      <c r="A131" s="1" t="s">
        <v>203</v>
      </c>
      <c r="B131" s="7" t="s">
        <v>793</v>
      </c>
      <c r="C131" s="18">
        <v>64268</v>
      </c>
      <c r="D131" s="1">
        <v>1935</v>
      </c>
      <c r="E131" s="8" t="s">
        <v>467</v>
      </c>
      <c r="F131" s="1" t="s">
        <v>204</v>
      </c>
      <c r="G131" s="1">
        <v>84</v>
      </c>
      <c r="H131" s="7" t="s">
        <v>621</v>
      </c>
      <c r="I131" s="11" t="s">
        <v>479</v>
      </c>
      <c r="J131" s="11" t="s">
        <v>474</v>
      </c>
      <c r="K131" s="11"/>
      <c r="L131" s="11"/>
      <c r="M131" s="6"/>
    </row>
    <row r="132" spans="1:13" x14ac:dyDescent="0.35">
      <c r="A132" s="1" t="s">
        <v>247</v>
      </c>
      <c r="B132" s="7" t="s">
        <v>797</v>
      </c>
      <c r="C132" s="18">
        <v>64524</v>
      </c>
      <c r="D132" s="1">
        <v>1935</v>
      </c>
      <c r="E132" s="8" t="s">
        <v>467</v>
      </c>
      <c r="F132" s="1" t="s">
        <v>12</v>
      </c>
      <c r="G132" s="1">
        <v>84</v>
      </c>
      <c r="H132" s="7" t="s">
        <v>622</v>
      </c>
      <c r="I132" s="7" t="s">
        <v>479</v>
      </c>
      <c r="J132" s="7" t="s">
        <v>474</v>
      </c>
      <c r="K132" s="1"/>
      <c r="L132" s="1"/>
    </row>
    <row r="133" spans="1:13" x14ac:dyDescent="0.35">
      <c r="A133" s="8" t="s">
        <v>228</v>
      </c>
      <c r="B133" s="8" t="s">
        <v>790</v>
      </c>
      <c r="C133" s="18">
        <v>65440</v>
      </c>
      <c r="D133" s="8">
        <v>2005</v>
      </c>
      <c r="E133" s="8" t="s">
        <v>466</v>
      </c>
      <c r="F133" s="8" t="s">
        <v>71</v>
      </c>
      <c r="G133" s="1">
        <v>14</v>
      </c>
      <c r="H133" s="8" t="s">
        <v>623</v>
      </c>
      <c r="I133" s="8" t="s">
        <v>479</v>
      </c>
      <c r="J133" s="8" t="s">
        <v>475</v>
      </c>
      <c r="K133" s="1"/>
      <c r="L133" s="1"/>
    </row>
    <row r="134" spans="1:13" x14ac:dyDescent="0.35">
      <c r="A134" s="1" t="s">
        <v>229</v>
      </c>
      <c r="B134" s="8" t="s">
        <v>792</v>
      </c>
      <c r="C134" s="18">
        <v>70486</v>
      </c>
      <c r="D134" s="1">
        <v>2005</v>
      </c>
      <c r="E134" s="8" t="s">
        <v>466</v>
      </c>
      <c r="F134" s="1" t="s">
        <v>4</v>
      </c>
      <c r="G134" s="1">
        <v>14</v>
      </c>
      <c r="H134" s="8" t="s">
        <v>624</v>
      </c>
      <c r="I134" s="8" t="s">
        <v>479</v>
      </c>
      <c r="J134" s="8" t="s">
        <v>475</v>
      </c>
      <c r="K134" s="1"/>
      <c r="L134" s="1"/>
    </row>
    <row r="135" spans="1:13" x14ac:dyDescent="0.35">
      <c r="A135" s="1" t="s">
        <v>230</v>
      </c>
      <c r="B135" s="8" t="s">
        <v>794</v>
      </c>
      <c r="C135" s="18">
        <v>61400</v>
      </c>
      <c r="D135" s="1">
        <v>1964</v>
      </c>
      <c r="E135" s="8" t="s">
        <v>467</v>
      </c>
      <c r="F135" s="1" t="s">
        <v>12</v>
      </c>
      <c r="G135" s="1">
        <v>55</v>
      </c>
      <c r="H135" s="8" t="s">
        <v>625</v>
      </c>
      <c r="I135" s="11" t="s">
        <v>479</v>
      </c>
      <c r="J135" s="11" t="s">
        <v>474</v>
      </c>
      <c r="K135" s="11"/>
      <c r="L135" s="11"/>
      <c r="M135" s="6"/>
    </row>
    <row r="136" spans="1:13" x14ac:dyDescent="0.35">
      <c r="A136" s="8" t="s">
        <v>231</v>
      </c>
      <c r="B136" s="8" t="s">
        <v>791</v>
      </c>
      <c r="C136" s="18">
        <v>82373</v>
      </c>
      <c r="D136" s="8">
        <v>1945</v>
      </c>
      <c r="E136" s="8" t="s">
        <v>467</v>
      </c>
      <c r="F136" s="8" t="s">
        <v>182</v>
      </c>
      <c r="G136" s="1">
        <v>74</v>
      </c>
      <c r="H136" s="8" t="s">
        <v>626</v>
      </c>
      <c r="I136" s="11" t="s">
        <v>479</v>
      </c>
      <c r="J136" s="11" t="s">
        <v>474</v>
      </c>
      <c r="K136" s="11"/>
      <c r="L136" s="11"/>
      <c r="M136" s="6"/>
    </row>
    <row r="137" spans="1:13" x14ac:dyDescent="0.35">
      <c r="A137" s="1" t="s">
        <v>232</v>
      </c>
      <c r="B137" s="8" t="s">
        <v>794</v>
      </c>
      <c r="C137" s="18">
        <v>78095</v>
      </c>
      <c r="D137" s="1">
        <v>1945</v>
      </c>
      <c r="E137" s="8" t="s">
        <v>467</v>
      </c>
      <c r="F137" s="1" t="s">
        <v>213</v>
      </c>
      <c r="G137" s="1">
        <v>74</v>
      </c>
      <c r="H137" s="8" t="s">
        <v>627</v>
      </c>
      <c r="I137" s="8" t="s">
        <v>479</v>
      </c>
      <c r="J137" s="8" t="s">
        <v>474</v>
      </c>
      <c r="K137" s="8"/>
      <c r="L137" s="8"/>
    </row>
    <row r="138" spans="1:13" x14ac:dyDescent="0.35">
      <c r="A138" s="5" t="s">
        <v>420</v>
      </c>
      <c r="B138" s="5" t="s">
        <v>794</v>
      </c>
      <c r="C138" s="18">
        <v>67264</v>
      </c>
      <c r="D138" s="4">
        <v>1997</v>
      </c>
      <c r="E138" s="14" t="s">
        <v>467</v>
      </c>
      <c r="F138" s="5" t="s">
        <v>12</v>
      </c>
      <c r="G138" s="1">
        <v>22</v>
      </c>
      <c r="H138" s="8" t="s">
        <v>628</v>
      </c>
      <c r="I138" s="8" t="s">
        <v>479</v>
      </c>
      <c r="J138" s="8" t="s">
        <v>474</v>
      </c>
      <c r="K138" s="1"/>
      <c r="L138" s="1"/>
    </row>
    <row r="139" spans="1:13" x14ac:dyDescent="0.35">
      <c r="A139" s="1" t="s">
        <v>233</v>
      </c>
      <c r="B139" s="8" t="s">
        <v>794</v>
      </c>
      <c r="C139" s="18">
        <v>58553</v>
      </c>
      <c r="D139" s="1">
        <v>2017</v>
      </c>
      <c r="E139" s="8" t="s">
        <v>467</v>
      </c>
      <c r="F139" s="1" t="s">
        <v>2</v>
      </c>
      <c r="G139" s="1">
        <v>2</v>
      </c>
      <c r="H139" s="8" t="s">
        <v>629</v>
      </c>
      <c r="I139" s="8" t="s">
        <v>479</v>
      </c>
      <c r="J139" s="8" t="s">
        <v>474</v>
      </c>
      <c r="K139" s="1"/>
      <c r="L139" s="1"/>
    </row>
    <row r="140" spans="1:13" x14ac:dyDescent="0.35">
      <c r="A140" s="1" t="s">
        <v>234</v>
      </c>
      <c r="B140" s="8" t="s">
        <v>794</v>
      </c>
      <c r="C140" s="18">
        <v>63954</v>
      </c>
      <c r="D140" s="1">
        <v>1987</v>
      </c>
      <c r="E140" s="8" t="s">
        <v>467</v>
      </c>
      <c r="F140" s="1" t="s">
        <v>29</v>
      </c>
      <c r="G140" s="1">
        <v>32</v>
      </c>
      <c r="H140" s="8" t="s">
        <v>630</v>
      </c>
      <c r="I140" s="8" t="s">
        <v>479</v>
      </c>
      <c r="J140" s="8" t="s">
        <v>474</v>
      </c>
      <c r="K140" s="1"/>
      <c r="L140" s="1"/>
    </row>
    <row r="141" spans="1:13" x14ac:dyDescent="0.35">
      <c r="A141" s="1" t="s">
        <v>235</v>
      </c>
      <c r="B141" s="8" t="s">
        <v>792</v>
      </c>
      <c r="C141" s="18">
        <v>78176</v>
      </c>
      <c r="D141" s="1">
        <v>1987</v>
      </c>
      <c r="E141" s="8" t="s">
        <v>467</v>
      </c>
      <c r="F141" s="1" t="s">
        <v>12</v>
      </c>
      <c r="G141" s="1">
        <v>32</v>
      </c>
      <c r="H141" s="8" t="s">
        <v>631</v>
      </c>
      <c r="I141" s="8" t="s">
        <v>479</v>
      </c>
      <c r="J141" s="8" t="s">
        <v>474</v>
      </c>
      <c r="K141" s="1"/>
      <c r="L141" s="1"/>
    </row>
    <row r="142" spans="1:13" x14ac:dyDescent="0.35">
      <c r="A142" s="1" t="s">
        <v>330</v>
      </c>
      <c r="B142" s="8" t="s">
        <v>792</v>
      </c>
      <c r="C142" s="18">
        <v>73097</v>
      </c>
      <c r="D142" s="1">
        <v>2005</v>
      </c>
      <c r="E142" s="8" t="s">
        <v>467</v>
      </c>
      <c r="F142" s="1" t="s">
        <v>2</v>
      </c>
      <c r="G142" s="1">
        <v>14</v>
      </c>
      <c r="H142" s="8" t="s">
        <v>632</v>
      </c>
      <c r="I142" s="8" t="s">
        <v>479</v>
      </c>
      <c r="J142" s="8" t="s">
        <v>474</v>
      </c>
      <c r="K142" s="1"/>
      <c r="L142" s="1"/>
    </row>
    <row r="143" spans="1:13" x14ac:dyDescent="0.35">
      <c r="A143" s="1" t="s">
        <v>236</v>
      </c>
      <c r="B143" s="8" t="s">
        <v>792</v>
      </c>
      <c r="C143" s="18">
        <v>63542</v>
      </c>
      <c r="D143" s="1">
        <v>1945</v>
      </c>
      <c r="E143" s="8" t="s">
        <v>467</v>
      </c>
      <c r="F143" s="1" t="s">
        <v>213</v>
      </c>
      <c r="G143" s="1">
        <v>74</v>
      </c>
      <c r="H143" s="8" t="s">
        <v>633</v>
      </c>
      <c r="I143" s="8" t="s">
        <v>479</v>
      </c>
      <c r="J143" s="8" t="s">
        <v>474</v>
      </c>
      <c r="K143" s="1"/>
      <c r="L143" s="1"/>
    </row>
    <row r="144" spans="1:13" x14ac:dyDescent="0.35">
      <c r="A144" s="1" t="s">
        <v>351</v>
      </c>
      <c r="B144" s="8" t="s">
        <v>793</v>
      </c>
      <c r="C144" s="18">
        <v>65020</v>
      </c>
      <c r="D144" s="1">
        <v>1992</v>
      </c>
      <c r="E144" s="8" t="s">
        <v>467</v>
      </c>
      <c r="F144" s="1" t="s">
        <v>12</v>
      </c>
      <c r="G144" s="1">
        <v>27</v>
      </c>
      <c r="H144" s="8" t="s">
        <v>634</v>
      </c>
      <c r="I144" s="8" t="s">
        <v>479</v>
      </c>
      <c r="J144" s="8" t="s">
        <v>474</v>
      </c>
      <c r="K144" s="1"/>
      <c r="L144" s="1"/>
    </row>
    <row r="145" spans="1:13" x14ac:dyDescent="0.35">
      <c r="A145" s="1" t="s">
        <v>237</v>
      </c>
      <c r="B145" s="8" t="s">
        <v>793</v>
      </c>
      <c r="C145" s="18">
        <v>70426</v>
      </c>
      <c r="D145" s="1">
        <v>1992</v>
      </c>
      <c r="E145" s="8" t="s">
        <v>467</v>
      </c>
      <c r="F145" s="1" t="s">
        <v>238</v>
      </c>
      <c r="G145" s="1">
        <v>27</v>
      </c>
      <c r="H145" s="8" t="s">
        <v>635</v>
      </c>
      <c r="I145" s="8" t="s">
        <v>479</v>
      </c>
      <c r="J145" s="8" t="s">
        <v>474</v>
      </c>
      <c r="K145" s="1"/>
      <c r="L145" s="1"/>
    </row>
    <row r="146" spans="1:13" x14ac:dyDescent="0.35">
      <c r="A146" s="1" t="s">
        <v>378</v>
      </c>
      <c r="B146" s="8" t="s">
        <v>793</v>
      </c>
      <c r="C146" s="18">
        <v>72385</v>
      </c>
      <c r="D146" s="1">
        <v>1935</v>
      </c>
      <c r="E146" s="8" t="s">
        <v>467</v>
      </c>
      <c r="F146" s="1" t="s">
        <v>438</v>
      </c>
      <c r="G146" s="1">
        <v>84</v>
      </c>
      <c r="H146" s="8" t="s">
        <v>636</v>
      </c>
      <c r="I146" s="11" t="s">
        <v>479</v>
      </c>
      <c r="J146" s="11" t="s">
        <v>474</v>
      </c>
      <c r="K146" s="11"/>
      <c r="L146" s="11"/>
      <c r="M146" s="6"/>
    </row>
    <row r="147" spans="1:13" s="6" customFormat="1" x14ac:dyDescent="0.35">
      <c r="A147" s="11" t="s">
        <v>239</v>
      </c>
      <c r="B147" s="11" t="s">
        <v>793</v>
      </c>
      <c r="C147" s="18">
        <v>61375</v>
      </c>
      <c r="D147" s="11">
        <v>1966</v>
      </c>
      <c r="E147" s="12" t="s">
        <v>467</v>
      </c>
      <c r="F147" s="11" t="s">
        <v>240</v>
      </c>
      <c r="G147" s="1">
        <v>53</v>
      </c>
      <c r="H147" s="11" t="s">
        <v>637</v>
      </c>
      <c r="I147" s="8" t="s">
        <v>479</v>
      </c>
      <c r="J147" s="8" t="s">
        <v>474</v>
      </c>
      <c r="K147" s="8"/>
      <c r="L147" s="8"/>
      <c r="M147"/>
    </row>
    <row r="148" spans="1:13" x14ac:dyDescent="0.35">
      <c r="A148" s="8" t="s">
        <v>241</v>
      </c>
      <c r="B148" s="8" t="s">
        <v>790</v>
      </c>
      <c r="C148" s="18">
        <v>73876</v>
      </c>
      <c r="D148" s="8">
        <v>1992</v>
      </c>
      <c r="E148" s="8" t="s">
        <v>466</v>
      </c>
      <c r="F148" s="8" t="s">
        <v>448</v>
      </c>
      <c r="G148" s="1">
        <v>27</v>
      </c>
      <c r="H148" s="8" t="s">
        <v>638</v>
      </c>
      <c r="I148" s="8" t="s">
        <v>479</v>
      </c>
      <c r="J148" s="8" t="s">
        <v>475</v>
      </c>
      <c r="K148" s="1"/>
      <c r="L148" s="1"/>
    </row>
    <row r="149" spans="1:13" x14ac:dyDescent="0.35">
      <c r="A149" s="1" t="s">
        <v>242</v>
      </c>
      <c r="B149" s="8" t="s">
        <v>791</v>
      </c>
      <c r="C149" s="18">
        <v>68526</v>
      </c>
      <c r="D149" s="1">
        <v>1964</v>
      </c>
      <c r="E149" s="8" t="s">
        <v>467</v>
      </c>
      <c r="F149" s="1" t="s">
        <v>243</v>
      </c>
      <c r="G149" s="1">
        <v>55</v>
      </c>
      <c r="H149" s="8" t="s">
        <v>639</v>
      </c>
      <c r="I149" s="8" t="s">
        <v>479</v>
      </c>
      <c r="J149" s="8" t="s">
        <v>474</v>
      </c>
      <c r="K149" s="1"/>
      <c r="L149" s="1"/>
    </row>
    <row r="150" spans="1:13" x14ac:dyDescent="0.35">
      <c r="A150" s="1" t="s">
        <v>244</v>
      </c>
      <c r="B150" s="8" t="s">
        <v>791</v>
      </c>
      <c r="C150" s="18">
        <v>60265</v>
      </c>
      <c r="D150" s="1">
        <v>1964</v>
      </c>
      <c r="E150" s="8" t="s">
        <v>467</v>
      </c>
      <c r="F150" s="1" t="s">
        <v>12</v>
      </c>
      <c r="G150" s="1">
        <v>55</v>
      </c>
      <c r="H150" s="8" t="s">
        <v>640</v>
      </c>
      <c r="I150" s="8" t="s">
        <v>479</v>
      </c>
      <c r="J150" s="8" t="s">
        <v>474</v>
      </c>
      <c r="K150" s="8"/>
      <c r="L150" s="8"/>
    </row>
    <row r="151" spans="1:13" x14ac:dyDescent="0.35">
      <c r="A151" s="8" t="s">
        <v>245</v>
      </c>
      <c r="B151" s="8" t="s">
        <v>791</v>
      </c>
      <c r="C151" s="18">
        <v>59759</v>
      </c>
      <c r="D151" s="8">
        <v>1983</v>
      </c>
      <c r="E151" s="8" t="s">
        <v>467</v>
      </c>
      <c r="F151" s="8" t="s">
        <v>449</v>
      </c>
      <c r="G151" s="9">
        <v>36</v>
      </c>
      <c r="H151" s="8" t="s">
        <v>641</v>
      </c>
      <c r="I151" s="8" t="s">
        <v>479</v>
      </c>
      <c r="J151" s="8" t="s">
        <v>474</v>
      </c>
      <c r="K151" s="1"/>
      <c r="L151" s="1"/>
    </row>
    <row r="152" spans="1:13" x14ac:dyDescent="0.35">
      <c r="A152" s="1" t="s">
        <v>246</v>
      </c>
      <c r="B152" s="8" t="s">
        <v>791</v>
      </c>
      <c r="C152" s="18">
        <v>63902</v>
      </c>
      <c r="D152" s="1">
        <v>1964</v>
      </c>
      <c r="E152" s="8" t="s">
        <v>467</v>
      </c>
      <c r="F152" s="1" t="s">
        <v>12</v>
      </c>
      <c r="G152" s="1">
        <v>55</v>
      </c>
      <c r="H152" s="8" t="s">
        <v>642</v>
      </c>
      <c r="I152" s="8" t="s">
        <v>479</v>
      </c>
      <c r="J152" s="8" t="s">
        <v>474</v>
      </c>
      <c r="K152" s="1"/>
      <c r="L152" s="1"/>
    </row>
    <row r="153" spans="1:13" x14ac:dyDescent="0.35">
      <c r="A153" s="8" t="s">
        <v>379</v>
      </c>
      <c r="B153" s="8" t="s">
        <v>792</v>
      </c>
      <c r="C153" s="18">
        <v>78101</v>
      </c>
      <c r="D153" s="8">
        <v>1924</v>
      </c>
      <c r="E153" s="8" t="s">
        <v>466</v>
      </c>
      <c r="F153" s="8" t="s">
        <v>457</v>
      </c>
      <c r="G153" s="9">
        <v>95</v>
      </c>
      <c r="H153" s="8" t="s">
        <v>643</v>
      </c>
      <c r="I153" s="8" t="s">
        <v>479</v>
      </c>
      <c r="J153" s="8" t="s">
        <v>475</v>
      </c>
      <c r="K153" s="1"/>
      <c r="L153" s="1"/>
    </row>
    <row r="154" spans="1:13" x14ac:dyDescent="0.35">
      <c r="A154" s="1" t="s">
        <v>249</v>
      </c>
      <c r="B154" s="8" t="s">
        <v>790</v>
      </c>
      <c r="C154" s="18">
        <v>66675</v>
      </c>
      <c r="D154" s="1">
        <v>2005</v>
      </c>
      <c r="E154" s="8" t="s">
        <v>466</v>
      </c>
      <c r="F154" s="1" t="s">
        <v>1</v>
      </c>
      <c r="G154" s="1">
        <v>14</v>
      </c>
      <c r="H154" s="8" t="s">
        <v>644</v>
      </c>
      <c r="I154" s="8" t="s">
        <v>479</v>
      </c>
      <c r="J154" s="8" t="s">
        <v>475</v>
      </c>
      <c r="K154" s="1"/>
      <c r="L154" s="1"/>
    </row>
    <row r="155" spans="1:13" x14ac:dyDescent="0.35">
      <c r="A155" s="1" t="s">
        <v>250</v>
      </c>
      <c r="B155" s="7" t="s">
        <v>789</v>
      </c>
      <c r="C155" s="18">
        <v>73784</v>
      </c>
      <c r="D155" s="1">
        <v>1874</v>
      </c>
      <c r="E155" s="8" t="s">
        <v>466</v>
      </c>
      <c r="F155" s="1" t="s">
        <v>33</v>
      </c>
      <c r="G155" s="1">
        <v>145</v>
      </c>
      <c r="H155" s="7" t="s">
        <v>645</v>
      </c>
      <c r="I155" s="7" t="s">
        <v>479</v>
      </c>
      <c r="J155" s="7" t="s">
        <v>475</v>
      </c>
      <c r="K155" s="1"/>
      <c r="L155" s="1"/>
    </row>
    <row r="156" spans="1:13" x14ac:dyDescent="0.35">
      <c r="A156" s="1" t="s">
        <v>251</v>
      </c>
      <c r="B156" s="7" t="s">
        <v>789</v>
      </c>
      <c r="C156" s="18">
        <v>73166</v>
      </c>
      <c r="D156" s="1">
        <v>1906</v>
      </c>
      <c r="E156" s="8" t="s">
        <v>466</v>
      </c>
      <c r="F156" s="1" t="s">
        <v>252</v>
      </c>
      <c r="G156" s="1">
        <v>113</v>
      </c>
      <c r="H156" s="7" t="s">
        <v>646</v>
      </c>
      <c r="I156" s="7" t="s">
        <v>479</v>
      </c>
      <c r="J156" s="7" t="s">
        <v>475</v>
      </c>
      <c r="K156" s="1"/>
      <c r="L156" s="1"/>
    </row>
    <row r="157" spans="1:13" x14ac:dyDescent="0.35">
      <c r="A157" s="1" t="s">
        <v>253</v>
      </c>
      <c r="B157" s="7" t="s">
        <v>795</v>
      </c>
      <c r="C157" s="18">
        <v>70782</v>
      </c>
      <c r="D157" s="1">
        <v>1955</v>
      </c>
      <c r="E157" s="8" t="s">
        <v>466</v>
      </c>
      <c r="F157" s="1" t="s">
        <v>4</v>
      </c>
      <c r="G157" s="1">
        <v>64</v>
      </c>
      <c r="H157" s="7" t="s">
        <v>647</v>
      </c>
      <c r="I157" s="7" t="s">
        <v>479</v>
      </c>
      <c r="J157" s="7" t="s">
        <v>475</v>
      </c>
      <c r="K157" s="1"/>
      <c r="L157" s="1"/>
    </row>
    <row r="158" spans="1:13" x14ac:dyDescent="0.35">
      <c r="A158" s="1" t="s">
        <v>339</v>
      </c>
      <c r="B158" s="7" t="s">
        <v>791</v>
      </c>
      <c r="C158" s="18">
        <v>86233</v>
      </c>
      <c r="D158" s="1">
        <v>1935</v>
      </c>
      <c r="E158" s="8" t="s">
        <v>467</v>
      </c>
      <c r="F158" s="1" t="s">
        <v>340</v>
      </c>
      <c r="G158" s="1">
        <v>84</v>
      </c>
      <c r="H158" s="7" t="s">
        <v>648</v>
      </c>
      <c r="I158" s="7" t="s">
        <v>479</v>
      </c>
      <c r="J158" s="7" t="s">
        <v>474</v>
      </c>
      <c r="K158" s="1"/>
      <c r="L158" s="1"/>
    </row>
    <row r="159" spans="1:13" x14ac:dyDescent="0.35">
      <c r="A159" s="1" t="s">
        <v>254</v>
      </c>
      <c r="B159" s="7" t="s">
        <v>791</v>
      </c>
      <c r="C159" s="18">
        <v>72577</v>
      </c>
      <c r="D159" s="1">
        <v>1935</v>
      </c>
      <c r="E159" s="8" t="s">
        <v>467</v>
      </c>
      <c r="F159" s="1" t="s">
        <v>12</v>
      </c>
      <c r="G159" s="1">
        <v>84</v>
      </c>
      <c r="H159" s="7" t="s">
        <v>649</v>
      </c>
      <c r="I159" s="7" t="s">
        <v>479</v>
      </c>
      <c r="J159" s="7" t="s">
        <v>474</v>
      </c>
      <c r="K159" s="1"/>
      <c r="L159" s="1"/>
    </row>
    <row r="160" spans="1:13" x14ac:dyDescent="0.35">
      <c r="A160" s="5" t="s">
        <v>413</v>
      </c>
      <c r="B160" s="5" t="s">
        <v>791</v>
      </c>
      <c r="C160" s="18">
        <v>69948</v>
      </c>
      <c r="D160" s="4">
        <v>2015</v>
      </c>
      <c r="E160" s="14" t="s">
        <v>467</v>
      </c>
      <c r="F160" s="5" t="s">
        <v>2</v>
      </c>
      <c r="G160" s="1">
        <v>4</v>
      </c>
      <c r="H160" s="7" t="s">
        <v>650</v>
      </c>
      <c r="I160" s="7" t="s">
        <v>479</v>
      </c>
      <c r="J160" s="7" t="s">
        <v>474</v>
      </c>
      <c r="K160" s="1"/>
      <c r="L160" s="1"/>
    </row>
    <row r="161" spans="1:13" x14ac:dyDescent="0.35">
      <c r="A161" s="1" t="s">
        <v>255</v>
      </c>
      <c r="B161" s="7" t="s">
        <v>792</v>
      </c>
      <c r="C161" s="18">
        <v>76202</v>
      </c>
      <c r="D161" s="1">
        <v>2017</v>
      </c>
      <c r="E161" s="8" t="s">
        <v>466</v>
      </c>
      <c r="F161" s="1" t="s">
        <v>4</v>
      </c>
      <c r="G161" s="1">
        <v>2</v>
      </c>
      <c r="H161" s="7" t="s">
        <v>651</v>
      </c>
      <c r="I161" s="8" t="s">
        <v>479</v>
      </c>
      <c r="J161" s="8" t="s">
        <v>475</v>
      </c>
      <c r="K161" s="8"/>
      <c r="L161" s="8"/>
    </row>
    <row r="162" spans="1:13" x14ac:dyDescent="0.35">
      <c r="A162" s="8" t="s">
        <v>418</v>
      </c>
      <c r="B162" s="8" t="s">
        <v>789</v>
      </c>
      <c r="C162" s="18">
        <v>73406</v>
      </c>
      <c r="D162" s="8">
        <v>2010</v>
      </c>
      <c r="E162" s="8" t="s">
        <v>466</v>
      </c>
      <c r="F162" s="8" t="s">
        <v>451</v>
      </c>
      <c r="G162" s="9">
        <v>9</v>
      </c>
      <c r="H162" s="8" t="s">
        <v>652</v>
      </c>
      <c r="I162" s="8" t="s">
        <v>479</v>
      </c>
      <c r="J162" s="8" t="s">
        <v>475</v>
      </c>
      <c r="K162" s="1"/>
      <c r="L162" s="1"/>
    </row>
    <row r="163" spans="1:13" x14ac:dyDescent="0.35">
      <c r="A163" s="5" t="s">
        <v>429</v>
      </c>
      <c r="B163" s="5" t="s">
        <v>790</v>
      </c>
      <c r="C163" s="18">
        <v>81415</v>
      </c>
      <c r="D163" s="4">
        <v>1979</v>
      </c>
      <c r="E163" s="14" t="s">
        <v>466</v>
      </c>
      <c r="F163" s="5" t="s">
        <v>4</v>
      </c>
      <c r="G163" s="1">
        <v>40</v>
      </c>
      <c r="H163" s="8" t="s">
        <v>653</v>
      </c>
      <c r="I163" s="8" t="s">
        <v>479</v>
      </c>
      <c r="J163" s="8" t="s">
        <v>475</v>
      </c>
      <c r="K163" s="8"/>
      <c r="L163" s="8"/>
    </row>
    <row r="164" spans="1:13" s="6" customFormat="1" x14ac:dyDescent="0.35">
      <c r="A164" s="11" t="s">
        <v>256</v>
      </c>
      <c r="B164" s="11" t="s">
        <v>795</v>
      </c>
      <c r="C164" s="18">
        <v>84055</v>
      </c>
      <c r="D164" s="11">
        <v>1931</v>
      </c>
      <c r="E164" s="12" t="s">
        <v>466</v>
      </c>
      <c r="F164" s="11" t="s">
        <v>33</v>
      </c>
      <c r="G164" s="1">
        <v>88</v>
      </c>
      <c r="H164" s="11" t="s">
        <v>655</v>
      </c>
      <c r="I164" s="8" t="s">
        <v>479</v>
      </c>
      <c r="J164" s="8" t="s">
        <v>475</v>
      </c>
      <c r="K164" s="8"/>
      <c r="L164" s="8"/>
      <c r="M164"/>
    </row>
    <row r="165" spans="1:13" x14ac:dyDescent="0.35">
      <c r="A165" s="8" t="s">
        <v>257</v>
      </c>
      <c r="B165" s="8" t="s">
        <v>792</v>
      </c>
      <c r="C165" s="18">
        <v>66555</v>
      </c>
      <c r="D165" s="8">
        <v>2010</v>
      </c>
      <c r="E165" s="8" t="s">
        <v>466</v>
      </c>
      <c r="F165" s="8" t="s">
        <v>450</v>
      </c>
      <c r="G165" s="9">
        <v>9</v>
      </c>
      <c r="H165" s="8" t="s">
        <v>656</v>
      </c>
      <c r="I165" s="8" t="s">
        <v>479</v>
      </c>
      <c r="J165" s="8" t="s">
        <v>475</v>
      </c>
    </row>
    <row r="166" spans="1:13" x14ac:dyDescent="0.35">
      <c r="A166" t="s">
        <v>406</v>
      </c>
      <c r="B166" s="8" t="s">
        <v>796</v>
      </c>
      <c r="C166" s="18">
        <v>63546</v>
      </c>
      <c r="D166">
        <v>2015</v>
      </c>
      <c r="E166" s="8" t="s">
        <v>466</v>
      </c>
      <c r="F166" t="s">
        <v>1</v>
      </c>
      <c r="G166" s="1">
        <v>4</v>
      </c>
      <c r="H166" s="8" t="s">
        <v>657</v>
      </c>
      <c r="I166" s="8" t="s">
        <v>479</v>
      </c>
      <c r="J166" s="8" t="s">
        <v>475</v>
      </c>
      <c r="K166" s="8"/>
      <c r="L166" s="8"/>
    </row>
    <row r="167" spans="1:13" x14ac:dyDescent="0.35">
      <c r="A167" s="8" t="s">
        <v>419</v>
      </c>
      <c r="B167" s="8" t="s">
        <v>795</v>
      </c>
      <c r="C167" s="18">
        <v>78191</v>
      </c>
      <c r="D167" s="8">
        <v>1983</v>
      </c>
      <c r="E167" s="8" t="s">
        <v>466</v>
      </c>
      <c r="F167" s="8" t="s">
        <v>454</v>
      </c>
      <c r="G167" s="9">
        <v>36</v>
      </c>
      <c r="H167" s="8" t="s">
        <v>658</v>
      </c>
      <c r="I167" s="8" t="s">
        <v>479</v>
      </c>
      <c r="J167" s="8" t="s">
        <v>475</v>
      </c>
      <c r="K167" s="1"/>
      <c r="L167" s="1"/>
    </row>
    <row r="168" spans="1:13" x14ac:dyDescent="0.35">
      <c r="A168" s="1" t="s">
        <v>258</v>
      </c>
      <c r="B168" s="8" t="s">
        <v>789</v>
      </c>
      <c r="C168" s="18">
        <v>83064</v>
      </c>
      <c r="D168" s="1">
        <v>1910</v>
      </c>
      <c r="E168" s="8" t="s">
        <v>466</v>
      </c>
      <c r="F168" s="1" t="s">
        <v>259</v>
      </c>
      <c r="G168" s="1">
        <v>109</v>
      </c>
      <c r="H168" s="8" t="s">
        <v>659</v>
      </c>
      <c r="I168" s="8" t="s">
        <v>479</v>
      </c>
      <c r="J168" s="8" t="s">
        <v>475</v>
      </c>
      <c r="K168" s="8"/>
      <c r="L168" s="8"/>
    </row>
    <row r="169" spans="1:13" x14ac:dyDescent="0.35">
      <c r="A169" s="8" t="s">
        <v>404</v>
      </c>
      <c r="B169" s="8" t="s">
        <v>790</v>
      </c>
      <c r="C169" s="18">
        <v>76171</v>
      </c>
      <c r="D169" s="8">
        <v>1983</v>
      </c>
      <c r="E169" s="8" t="s">
        <v>466</v>
      </c>
      <c r="F169" s="8" t="s">
        <v>454</v>
      </c>
      <c r="G169" s="9">
        <v>36</v>
      </c>
      <c r="H169" s="8" t="s">
        <v>660</v>
      </c>
      <c r="I169" s="8" t="s">
        <v>479</v>
      </c>
      <c r="J169" s="8" t="s">
        <v>475</v>
      </c>
      <c r="K169" s="1"/>
      <c r="L169" s="1"/>
    </row>
    <row r="170" spans="1:13" x14ac:dyDescent="0.35">
      <c r="A170" s="1" t="s">
        <v>324</v>
      </c>
      <c r="B170" s="8" t="s">
        <v>797</v>
      </c>
      <c r="C170" s="18">
        <v>58518</v>
      </c>
      <c r="D170" s="1">
        <v>1935</v>
      </c>
      <c r="E170" s="8" t="s">
        <v>467</v>
      </c>
      <c r="F170" s="1" t="s">
        <v>325</v>
      </c>
      <c r="G170" s="1">
        <v>84</v>
      </c>
      <c r="H170" s="8" t="s">
        <v>622</v>
      </c>
      <c r="I170" s="8" t="s">
        <v>479</v>
      </c>
      <c r="J170" s="8" t="s">
        <v>474</v>
      </c>
      <c r="K170" s="1"/>
      <c r="L170" s="1"/>
    </row>
    <row r="171" spans="1:13" x14ac:dyDescent="0.35">
      <c r="A171" s="1" t="s">
        <v>260</v>
      </c>
      <c r="B171" s="8" t="s">
        <v>793</v>
      </c>
      <c r="C171" s="18">
        <v>67449</v>
      </c>
      <c r="D171" s="1">
        <v>1987</v>
      </c>
      <c r="E171" s="8" t="s">
        <v>467</v>
      </c>
      <c r="F171" s="1" t="s">
        <v>12</v>
      </c>
      <c r="G171" s="1">
        <v>32</v>
      </c>
      <c r="H171" s="8" t="s">
        <v>661</v>
      </c>
      <c r="I171" s="8" t="s">
        <v>479</v>
      </c>
      <c r="J171" s="8" t="s">
        <v>474</v>
      </c>
      <c r="K171" s="1"/>
      <c r="L171" s="1"/>
    </row>
    <row r="172" spans="1:13" x14ac:dyDescent="0.35">
      <c r="A172" s="1" t="s">
        <v>25</v>
      </c>
      <c r="B172" s="8" t="s">
        <v>789</v>
      </c>
      <c r="C172" s="18">
        <v>72167</v>
      </c>
      <c r="D172" s="1">
        <v>1910</v>
      </c>
      <c r="E172" s="1" t="s">
        <v>466</v>
      </c>
      <c r="F172" s="1" t="s">
        <v>26</v>
      </c>
      <c r="G172" s="1">
        <v>109</v>
      </c>
      <c r="H172" s="8" t="s">
        <v>663</v>
      </c>
      <c r="I172" s="8" t="s">
        <v>479</v>
      </c>
      <c r="J172" s="8" t="s">
        <v>475</v>
      </c>
      <c r="K172" s="1"/>
      <c r="L172" s="1"/>
    </row>
    <row r="173" spans="1:13" x14ac:dyDescent="0.35">
      <c r="A173" s="1" t="s">
        <v>27</v>
      </c>
      <c r="B173" s="8" t="s">
        <v>789</v>
      </c>
      <c r="C173" s="18">
        <v>68765</v>
      </c>
      <c r="D173" s="1">
        <v>1910</v>
      </c>
      <c r="E173" s="1" t="s">
        <v>466</v>
      </c>
      <c r="F173" s="1" t="s">
        <v>26</v>
      </c>
      <c r="G173" s="1">
        <v>109</v>
      </c>
      <c r="H173" s="8" t="s">
        <v>664</v>
      </c>
      <c r="I173" s="11" t="s">
        <v>479</v>
      </c>
      <c r="J173" s="11" t="s">
        <v>475</v>
      </c>
      <c r="K173" s="11"/>
      <c r="L173" s="11"/>
      <c r="M173" s="6"/>
    </row>
    <row r="174" spans="1:13" s="6" customFormat="1" x14ac:dyDescent="0.35">
      <c r="A174" s="11" t="s">
        <v>3</v>
      </c>
      <c r="B174" s="11" t="s">
        <v>792</v>
      </c>
      <c r="C174" s="18">
        <v>73963</v>
      </c>
      <c r="D174" s="11">
        <v>2001</v>
      </c>
      <c r="E174" s="11" t="s">
        <v>466</v>
      </c>
      <c r="F174" s="11" t="s">
        <v>4</v>
      </c>
      <c r="G174" s="1">
        <v>18</v>
      </c>
      <c r="H174" s="11" t="s">
        <v>665</v>
      </c>
      <c r="I174" s="11" t="s">
        <v>479</v>
      </c>
      <c r="J174" s="11" t="s">
        <v>475</v>
      </c>
      <c r="K174" s="11"/>
      <c r="L174" s="11"/>
    </row>
    <row r="175" spans="1:13" x14ac:dyDescent="0.35">
      <c r="A175" s="1" t="s">
        <v>344</v>
      </c>
      <c r="B175" s="7" t="s">
        <v>797</v>
      </c>
      <c r="C175" s="18">
        <v>53362</v>
      </c>
      <c r="D175" s="1">
        <v>1987</v>
      </c>
      <c r="E175" s="8" t="s">
        <v>467</v>
      </c>
      <c r="F175" s="1" t="s">
        <v>12</v>
      </c>
      <c r="G175" s="1">
        <v>32</v>
      </c>
      <c r="H175" s="7" t="s">
        <v>666</v>
      </c>
      <c r="I175" s="7" t="s">
        <v>479</v>
      </c>
      <c r="J175" s="7" t="s">
        <v>474</v>
      </c>
      <c r="K175" s="1"/>
      <c r="L175" s="1"/>
    </row>
    <row r="176" spans="1:13" x14ac:dyDescent="0.35">
      <c r="A176" s="1" t="s">
        <v>28</v>
      </c>
      <c r="B176" s="7" t="s">
        <v>797</v>
      </c>
      <c r="C176" s="18">
        <v>55459</v>
      </c>
      <c r="D176" s="1">
        <v>1964</v>
      </c>
      <c r="E176" s="1" t="s">
        <v>467</v>
      </c>
      <c r="F176" s="1" t="s">
        <v>12</v>
      </c>
      <c r="G176" s="1">
        <v>55</v>
      </c>
      <c r="H176" s="7" t="s">
        <v>667</v>
      </c>
      <c r="I176" s="7" t="s">
        <v>479</v>
      </c>
      <c r="J176" s="7" t="s">
        <v>474</v>
      </c>
      <c r="K176" s="1"/>
      <c r="L176" s="1"/>
    </row>
    <row r="177" spans="1:13" x14ac:dyDescent="0.35">
      <c r="A177" t="s">
        <v>399</v>
      </c>
      <c r="B177" s="7" t="s">
        <v>796</v>
      </c>
      <c r="C177" s="18">
        <v>67603</v>
      </c>
      <c r="D177">
        <v>2015</v>
      </c>
      <c r="E177" s="8" t="s">
        <v>466</v>
      </c>
      <c r="F177" t="s">
        <v>1</v>
      </c>
      <c r="G177" s="1">
        <v>4</v>
      </c>
      <c r="H177" s="7" t="s">
        <v>668</v>
      </c>
      <c r="I177" s="7" t="s">
        <v>479</v>
      </c>
      <c r="J177" s="7" t="s">
        <v>475</v>
      </c>
    </row>
    <row r="178" spans="1:13" x14ac:dyDescent="0.35">
      <c r="A178" s="1" t="s">
        <v>380</v>
      </c>
      <c r="B178" s="7" t="s">
        <v>796</v>
      </c>
      <c r="C178" s="18">
        <v>73591</v>
      </c>
      <c r="D178" s="1">
        <v>1950</v>
      </c>
      <c r="E178" s="8" t="s">
        <v>466</v>
      </c>
      <c r="F178" s="1" t="s">
        <v>33</v>
      </c>
      <c r="G178" s="1">
        <v>69</v>
      </c>
      <c r="H178" s="7" t="s">
        <v>669</v>
      </c>
      <c r="I178" s="7" t="s">
        <v>479</v>
      </c>
      <c r="J178" s="7" t="s">
        <v>475</v>
      </c>
      <c r="K178" s="1"/>
      <c r="L178" s="1"/>
    </row>
    <row r="179" spans="1:13" s="6" customFormat="1" x14ac:dyDescent="0.35">
      <c r="A179" s="11" t="s">
        <v>30</v>
      </c>
      <c r="B179" s="11" t="s">
        <v>797</v>
      </c>
      <c r="C179" s="18">
        <v>66050</v>
      </c>
      <c r="D179" s="11">
        <v>1906</v>
      </c>
      <c r="E179" s="11" t="s">
        <v>467</v>
      </c>
      <c r="F179" s="11" t="s">
        <v>31</v>
      </c>
      <c r="G179" s="1">
        <v>113</v>
      </c>
      <c r="H179" s="11" t="s">
        <v>531</v>
      </c>
      <c r="I179" s="15" t="s">
        <v>479</v>
      </c>
      <c r="J179" s="15" t="s">
        <v>474</v>
      </c>
      <c r="K179" s="1"/>
      <c r="L179" s="1"/>
      <c r="M179"/>
    </row>
    <row r="180" spans="1:13" x14ac:dyDescent="0.35">
      <c r="A180" s="1" t="s">
        <v>32</v>
      </c>
      <c r="B180" s="7" t="s">
        <v>795</v>
      </c>
      <c r="C180" s="18">
        <v>86990</v>
      </c>
      <c r="D180" s="1">
        <v>1931</v>
      </c>
      <c r="E180" s="1" t="s">
        <v>466</v>
      </c>
      <c r="F180" s="1" t="s">
        <v>33</v>
      </c>
      <c r="G180" s="1">
        <v>88</v>
      </c>
      <c r="H180" s="7" t="s">
        <v>670</v>
      </c>
      <c r="I180" s="7" t="s">
        <v>479</v>
      </c>
      <c r="J180" s="7" t="s">
        <v>475</v>
      </c>
      <c r="K180" s="1"/>
      <c r="L180" s="1"/>
    </row>
    <row r="181" spans="1:13" x14ac:dyDescent="0.35">
      <c r="A181" s="1" t="s">
        <v>34</v>
      </c>
      <c r="B181" s="7" t="s">
        <v>795</v>
      </c>
      <c r="C181" s="18">
        <v>83223</v>
      </c>
      <c r="D181" s="1">
        <v>1987</v>
      </c>
      <c r="E181" s="1" t="s">
        <v>466</v>
      </c>
      <c r="F181" s="1" t="s">
        <v>33</v>
      </c>
      <c r="G181" s="1">
        <v>32</v>
      </c>
      <c r="H181" s="7" t="s">
        <v>671</v>
      </c>
      <c r="I181" s="7" t="s">
        <v>479</v>
      </c>
      <c r="J181" s="7" t="s">
        <v>475</v>
      </c>
      <c r="K181" s="1"/>
      <c r="L181" s="1"/>
    </row>
    <row r="182" spans="1:13" x14ac:dyDescent="0.35">
      <c r="A182" s="1" t="s">
        <v>341</v>
      </c>
      <c r="B182" s="7" t="s">
        <v>789</v>
      </c>
      <c r="C182" s="18">
        <v>76152</v>
      </c>
      <c r="D182" s="1">
        <v>1892</v>
      </c>
      <c r="E182" s="8" t="s">
        <v>466</v>
      </c>
      <c r="F182" s="1" t="s">
        <v>342</v>
      </c>
      <c r="G182" s="1">
        <v>127</v>
      </c>
      <c r="H182" s="7" t="s">
        <v>672</v>
      </c>
      <c r="I182" s="7" t="s">
        <v>479</v>
      </c>
      <c r="J182" s="7" t="s">
        <v>475</v>
      </c>
      <c r="K182" s="1"/>
      <c r="L182" s="1"/>
    </row>
    <row r="183" spans="1:13" x14ac:dyDescent="0.35">
      <c r="A183" s="1" t="s">
        <v>35</v>
      </c>
      <c r="B183" s="7" t="s">
        <v>795</v>
      </c>
      <c r="C183" s="18">
        <v>74535</v>
      </c>
      <c r="D183" s="1">
        <v>1974</v>
      </c>
      <c r="E183" s="1" t="s">
        <v>466</v>
      </c>
      <c r="F183" s="1" t="s">
        <v>36</v>
      </c>
      <c r="G183" s="1">
        <v>45</v>
      </c>
      <c r="H183" s="7" t="s">
        <v>673</v>
      </c>
      <c r="I183" s="7" t="s">
        <v>479</v>
      </c>
      <c r="J183" s="7" t="s">
        <v>475</v>
      </c>
      <c r="K183" s="1"/>
      <c r="L183" s="1"/>
    </row>
    <row r="184" spans="1:13" x14ac:dyDescent="0.35">
      <c r="A184" s="1" t="s">
        <v>37</v>
      </c>
      <c r="B184" s="7" t="s">
        <v>790</v>
      </c>
      <c r="C184" s="18">
        <v>67729</v>
      </c>
      <c r="D184" s="1">
        <v>1910</v>
      </c>
      <c r="E184" s="1" t="s">
        <v>466</v>
      </c>
      <c r="F184" s="1" t="s">
        <v>33</v>
      </c>
      <c r="G184" s="1">
        <v>109</v>
      </c>
      <c r="H184" s="7" t="s">
        <v>674</v>
      </c>
      <c r="I184" s="7" t="s">
        <v>479</v>
      </c>
      <c r="J184" s="7" t="s">
        <v>475</v>
      </c>
      <c r="K184" s="1"/>
      <c r="L184" s="1"/>
    </row>
    <row r="185" spans="1:13" s="6" customFormat="1" x14ac:dyDescent="0.35">
      <c r="A185" s="11" t="s">
        <v>38</v>
      </c>
      <c r="B185" s="11" t="s">
        <v>790</v>
      </c>
      <c r="C185" s="18">
        <v>80427</v>
      </c>
      <c r="D185" s="11">
        <v>1906</v>
      </c>
      <c r="E185" s="11" t="s">
        <v>466</v>
      </c>
      <c r="F185" s="11" t="s">
        <v>39</v>
      </c>
      <c r="G185" s="1">
        <v>113</v>
      </c>
      <c r="H185" s="11" t="s">
        <v>675</v>
      </c>
      <c r="I185" s="15" t="s">
        <v>479</v>
      </c>
      <c r="J185" s="15" t="s">
        <v>475</v>
      </c>
      <c r="K185" s="1"/>
      <c r="L185" s="1"/>
      <c r="M185"/>
    </row>
    <row r="186" spans="1:13" x14ac:dyDescent="0.35">
      <c r="A186" s="1" t="s">
        <v>40</v>
      </c>
      <c r="B186" s="7" t="s">
        <v>796</v>
      </c>
      <c r="C186" s="18">
        <v>78600</v>
      </c>
      <c r="D186" s="1">
        <v>1950</v>
      </c>
      <c r="E186" s="1" t="s">
        <v>466</v>
      </c>
      <c r="F186" s="1" t="s">
        <v>4</v>
      </c>
      <c r="G186" s="1">
        <v>69</v>
      </c>
      <c r="H186" s="7" t="s">
        <v>676</v>
      </c>
      <c r="I186" s="7" t="s">
        <v>479</v>
      </c>
      <c r="J186" s="7" t="s">
        <v>475</v>
      </c>
      <c r="K186" s="1"/>
      <c r="L186" s="1"/>
    </row>
    <row r="187" spans="1:13" x14ac:dyDescent="0.35">
      <c r="A187" s="1" t="s">
        <v>41</v>
      </c>
      <c r="B187" s="7" t="s">
        <v>789</v>
      </c>
      <c r="C187" s="18">
        <v>71261</v>
      </c>
      <c r="D187" s="1">
        <v>1868</v>
      </c>
      <c r="E187" s="1" t="s">
        <v>466</v>
      </c>
      <c r="F187" s="1" t="s">
        <v>42</v>
      </c>
      <c r="G187" s="1">
        <v>151</v>
      </c>
      <c r="H187" s="7" t="s">
        <v>561</v>
      </c>
      <c r="I187" s="7" t="s">
        <v>479</v>
      </c>
      <c r="J187" s="7" t="s">
        <v>475</v>
      </c>
      <c r="K187" s="1"/>
      <c r="L187" s="1"/>
    </row>
    <row r="188" spans="1:13" x14ac:dyDescent="0.35">
      <c r="A188" s="1" t="s">
        <v>43</v>
      </c>
      <c r="B188" s="7" t="s">
        <v>797</v>
      </c>
      <c r="C188" s="18">
        <v>76873</v>
      </c>
      <c r="D188" s="1">
        <v>1945</v>
      </c>
      <c r="E188" s="1" t="s">
        <v>467</v>
      </c>
      <c r="F188" s="1" t="s">
        <v>44</v>
      </c>
      <c r="G188" s="1">
        <v>74</v>
      </c>
      <c r="H188" s="7" t="s">
        <v>677</v>
      </c>
      <c r="I188" s="7" t="s">
        <v>479</v>
      </c>
      <c r="J188" s="7" t="s">
        <v>474</v>
      </c>
      <c r="K188" s="1"/>
      <c r="L188" s="1"/>
    </row>
    <row r="189" spans="1:13" x14ac:dyDescent="0.35">
      <c r="A189" s="1" t="s">
        <v>381</v>
      </c>
      <c r="B189" s="7" t="s">
        <v>790</v>
      </c>
      <c r="C189" s="18">
        <v>68909</v>
      </c>
      <c r="D189" s="1">
        <v>2010</v>
      </c>
      <c r="E189" s="8" t="s">
        <v>466</v>
      </c>
      <c r="F189" s="1" t="s">
        <v>4</v>
      </c>
      <c r="G189" s="1">
        <v>9</v>
      </c>
      <c r="H189" s="7" t="s">
        <v>678</v>
      </c>
      <c r="I189" s="8" t="s">
        <v>479</v>
      </c>
      <c r="J189" s="8" t="s">
        <v>475</v>
      </c>
      <c r="K189" s="8"/>
      <c r="L189" s="8"/>
    </row>
    <row r="190" spans="1:13" x14ac:dyDescent="0.35">
      <c r="A190" s="8" t="s">
        <v>45</v>
      </c>
      <c r="B190" s="8" t="s">
        <v>795</v>
      </c>
      <c r="C190" s="18">
        <v>91121</v>
      </c>
      <c r="D190" s="8">
        <v>1931</v>
      </c>
      <c r="E190" s="8" t="s">
        <v>466</v>
      </c>
      <c r="F190" s="8" t="s">
        <v>442</v>
      </c>
      <c r="G190" s="1">
        <v>88</v>
      </c>
      <c r="H190" s="8" t="s">
        <v>679</v>
      </c>
      <c r="I190" s="8" t="s">
        <v>479</v>
      </c>
      <c r="J190" s="8" t="s">
        <v>475</v>
      </c>
      <c r="K190" s="1"/>
      <c r="L190" s="1"/>
    </row>
    <row r="191" spans="1:13" x14ac:dyDescent="0.35">
      <c r="A191" s="8" t="s">
        <v>382</v>
      </c>
      <c r="B191" s="8" t="s">
        <v>789</v>
      </c>
      <c r="C191" s="18">
        <v>80165</v>
      </c>
      <c r="D191" s="8">
        <v>1983</v>
      </c>
      <c r="E191" s="8" t="s">
        <v>466</v>
      </c>
      <c r="F191" s="8" t="s">
        <v>454</v>
      </c>
      <c r="G191" s="9">
        <v>36</v>
      </c>
      <c r="H191" s="8" t="s">
        <v>680</v>
      </c>
      <c r="I191" s="8" t="s">
        <v>479</v>
      </c>
      <c r="J191" s="8" t="s">
        <v>475</v>
      </c>
      <c r="K191" s="1"/>
      <c r="L191" s="1"/>
    </row>
    <row r="192" spans="1:13" x14ac:dyDescent="0.35">
      <c r="A192" s="1" t="s">
        <v>46</v>
      </c>
      <c r="B192" s="8" t="s">
        <v>792</v>
      </c>
      <c r="C192" s="18">
        <v>77909</v>
      </c>
      <c r="D192" s="1">
        <v>2010</v>
      </c>
      <c r="E192" s="8" t="s">
        <v>466</v>
      </c>
      <c r="F192" s="1" t="s">
        <v>4</v>
      </c>
      <c r="G192" s="1">
        <v>9</v>
      </c>
      <c r="H192" s="8" t="s">
        <v>681</v>
      </c>
      <c r="I192" s="8" t="s">
        <v>479</v>
      </c>
      <c r="J192" s="8" t="s">
        <v>475</v>
      </c>
      <c r="K192" s="1"/>
      <c r="L192" s="1"/>
    </row>
    <row r="193" spans="1:13" x14ac:dyDescent="0.35">
      <c r="A193" s="5" t="s">
        <v>415</v>
      </c>
      <c r="B193" s="5" t="s">
        <v>795</v>
      </c>
      <c r="C193" s="18">
        <v>70507</v>
      </c>
      <c r="D193" s="4">
        <v>2001</v>
      </c>
      <c r="E193" s="14" t="s">
        <v>466</v>
      </c>
      <c r="F193" s="5" t="s">
        <v>4</v>
      </c>
      <c r="G193" s="1">
        <v>18</v>
      </c>
      <c r="H193" s="8" t="s">
        <v>682</v>
      </c>
      <c r="I193" s="8" t="s">
        <v>479</v>
      </c>
      <c r="J193" s="8" t="s">
        <v>475</v>
      </c>
      <c r="K193" s="1"/>
      <c r="L193" s="1"/>
    </row>
    <row r="194" spans="1:13" x14ac:dyDescent="0.35">
      <c r="A194" s="1" t="s">
        <v>47</v>
      </c>
      <c r="B194" s="8" t="s">
        <v>796</v>
      </c>
      <c r="C194" s="18">
        <v>69978</v>
      </c>
      <c r="D194" s="1">
        <v>1924</v>
      </c>
      <c r="E194" s="8" t="s">
        <v>466</v>
      </c>
      <c r="F194" s="1" t="s">
        <v>48</v>
      </c>
      <c r="G194" s="1">
        <v>95</v>
      </c>
      <c r="H194" s="8" t="s">
        <v>683</v>
      </c>
      <c r="I194" s="8" t="s">
        <v>479</v>
      </c>
      <c r="J194" s="8" t="s">
        <v>475</v>
      </c>
      <c r="K194" s="1"/>
      <c r="L194" s="1"/>
    </row>
    <row r="195" spans="1:13" x14ac:dyDescent="0.35">
      <c r="A195" s="5" t="s">
        <v>426</v>
      </c>
      <c r="B195" s="5" t="s">
        <v>795</v>
      </c>
      <c r="C195" s="18">
        <v>68713</v>
      </c>
      <c r="D195" s="4">
        <v>2015</v>
      </c>
      <c r="E195" s="14" t="s">
        <v>467</v>
      </c>
      <c r="F195" s="5" t="s">
        <v>2</v>
      </c>
      <c r="G195" s="1">
        <v>4</v>
      </c>
      <c r="H195" s="8" t="s">
        <v>684</v>
      </c>
      <c r="I195" s="8" t="s">
        <v>479</v>
      </c>
      <c r="J195" s="8" t="s">
        <v>474</v>
      </c>
      <c r="K195" s="1"/>
      <c r="L195" s="1"/>
    </row>
    <row r="196" spans="1:13" x14ac:dyDescent="0.35">
      <c r="A196" s="1" t="s">
        <v>49</v>
      </c>
      <c r="B196" s="8" t="s">
        <v>792</v>
      </c>
      <c r="C196" s="18">
        <v>58930</v>
      </c>
      <c r="D196" s="1">
        <v>1992</v>
      </c>
      <c r="E196" s="8" t="s">
        <v>467</v>
      </c>
      <c r="F196" s="1" t="s">
        <v>12</v>
      </c>
      <c r="G196" s="1">
        <v>27</v>
      </c>
      <c r="H196" s="8" t="s">
        <v>685</v>
      </c>
      <c r="I196" s="8" t="s">
        <v>479</v>
      </c>
      <c r="J196" s="8" t="s">
        <v>474</v>
      </c>
      <c r="K196" s="1"/>
      <c r="L196" s="1"/>
    </row>
    <row r="197" spans="1:13" x14ac:dyDescent="0.35">
      <c r="A197" s="1" t="s">
        <v>50</v>
      </c>
      <c r="B197" s="8" t="s">
        <v>792</v>
      </c>
      <c r="C197" s="18">
        <v>65727</v>
      </c>
      <c r="D197" s="1">
        <v>1987</v>
      </c>
      <c r="E197" s="8" t="s">
        <v>467</v>
      </c>
      <c r="F197" s="1" t="s">
        <v>12</v>
      </c>
      <c r="G197" s="1">
        <v>32</v>
      </c>
      <c r="H197" s="8" t="s">
        <v>686</v>
      </c>
      <c r="I197" s="11" t="s">
        <v>479</v>
      </c>
      <c r="J197" s="11" t="s">
        <v>474</v>
      </c>
      <c r="K197" s="11"/>
      <c r="L197" s="11"/>
      <c r="M197" s="6"/>
    </row>
    <row r="198" spans="1:13" s="6" customFormat="1" x14ac:dyDescent="0.35">
      <c r="A198" s="11" t="s">
        <v>8</v>
      </c>
      <c r="B198" s="11" t="s">
        <v>792</v>
      </c>
      <c r="C198" s="18">
        <v>67583</v>
      </c>
      <c r="D198" s="11">
        <v>1992</v>
      </c>
      <c r="E198" s="11" t="s">
        <v>467</v>
      </c>
      <c r="F198" s="11" t="s">
        <v>9</v>
      </c>
      <c r="G198" s="1">
        <v>27</v>
      </c>
      <c r="H198" s="11" t="s">
        <v>687</v>
      </c>
      <c r="I198" s="15" t="s">
        <v>479</v>
      </c>
      <c r="J198" s="15" t="s">
        <v>474</v>
      </c>
      <c r="K198" s="1"/>
      <c r="L198" s="1"/>
      <c r="M198"/>
    </row>
    <row r="199" spans="1:13" x14ac:dyDescent="0.35">
      <c r="A199" s="1" t="s">
        <v>51</v>
      </c>
      <c r="B199" s="7" t="s">
        <v>790</v>
      </c>
      <c r="C199" s="18">
        <v>68404</v>
      </c>
      <c r="D199" s="1">
        <v>2010</v>
      </c>
      <c r="E199" s="8" t="s">
        <v>466</v>
      </c>
      <c r="F199" s="1" t="s">
        <v>4</v>
      </c>
      <c r="G199" s="1">
        <v>9</v>
      </c>
      <c r="H199" s="7" t="s">
        <v>688</v>
      </c>
      <c r="I199" s="7" t="s">
        <v>479</v>
      </c>
      <c r="J199" s="7" t="s">
        <v>475</v>
      </c>
      <c r="K199" s="1"/>
      <c r="L199" s="1"/>
    </row>
    <row r="200" spans="1:13" x14ac:dyDescent="0.35">
      <c r="A200" s="1" t="s">
        <v>52</v>
      </c>
      <c r="B200" s="7" t="s">
        <v>793</v>
      </c>
      <c r="C200" s="18">
        <v>64598</v>
      </c>
      <c r="D200" s="1">
        <v>1950</v>
      </c>
      <c r="E200" s="8" t="s">
        <v>466</v>
      </c>
      <c r="F200" s="1" t="s">
        <v>53</v>
      </c>
      <c r="G200" s="1">
        <v>69</v>
      </c>
      <c r="H200" s="7" t="s">
        <v>690</v>
      </c>
      <c r="I200" s="7" t="s">
        <v>479</v>
      </c>
      <c r="J200" s="7" t="s">
        <v>475</v>
      </c>
      <c r="K200" s="1"/>
      <c r="L200" s="1"/>
    </row>
    <row r="201" spans="1:13" x14ac:dyDescent="0.35">
      <c r="A201" s="1" t="s">
        <v>354</v>
      </c>
      <c r="B201" s="7" t="s">
        <v>791</v>
      </c>
      <c r="C201" s="18">
        <v>71072</v>
      </c>
      <c r="D201" s="1">
        <v>1970</v>
      </c>
      <c r="E201" s="8" t="s">
        <v>467</v>
      </c>
      <c r="F201" s="1" t="s">
        <v>355</v>
      </c>
      <c r="G201" s="1">
        <v>49</v>
      </c>
      <c r="H201" s="7" t="s">
        <v>691</v>
      </c>
      <c r="I201" s="7" t="s">
        <v>479</v>
      </c>
      <c r="J201" s="7" t="s">
        <v>474</v>
      </c>
      <c r="K201" s="1"/>
      <c r="L201" s="1"/>
    </row>
    <row r="202" spans="1:13" x14ac:dyDescent="0.35">
      <c r="A202" s="1" t="s">
        <v>54</v>
      </c>
      <c r="B202" s="7" t="s">
        <v>793</v>
      </c>
      <c r="C202" s="18">
        <v>67928</v>
      </c>
      <c r="D202" s="1">
        <v>1970</v>
      </c>
      <c r="E202" s="8" t="s">
        <v>466</v>
      </c>
      <c r="F202" s="1" t="s">
        <v>33</v>
      </c>
      <c r="G202" s="1">
        <v>49</v>
      </c>
      <c r="H202" s="7" t="s">
        <v>692</v>
      </c>
      <c r="I202" s="7" t="s">
        <v>479</v>
      </c>
      <c r="J202" s="7" t="s">
        <v>475</v>
      </c>
      <c r="K202" s="1"/>
      <c r="L202" s="1"/>
    </row>
    <row r="203" spans="1:13" x14ac:dyDescent="0.35">
      <c r="A203" s="1" t="s">
        <v>55</v>
      </c>
      <c r="B203" s="7" t="s">
        <v>789</v>
      </c>
      <c r="C203" s="18">
        <v>71040</v>
      </c>
      <c r="D203" s="1">
        <v>1987</v>
      </c>
      <c r="E203" s="8" t="s">
        <v>467</v>
      </c>
      <c r="F203" s="1" t="s">
        <v>12</v>
      </c>
      <c r="G203" s="1">
        <v>32</v>
      </c>
      <c r="H203" s="7" t="s">
        <v>693</v>
      </c>
      <c r="I203" s="7" t="s">
        <v>479</v>
      </c>
      <c r="J203" s="7" t="s">
        <v>474</v>
      </c>
      <c r="K203" s="1"/>
      <c r="L203" s="1"/>
    </row>
    <row r="204" spans="1:13" x14ac:dyDescent="0.35">
      <c r="A204" s="1" t="s">
        <v>347</v>
      </c>
      <c r="B204" s="7" t="s">
        <v>791</v>
      </c>
      <c r="C204" s="18">
        <v>65471</v>
      </c>
      <c r="D204" s="1">
        <v>1923</v>
      </c>
      <c r="E204" s="8" t="s">
        <v>466</v>
      </c>
      <c r="F204" s="1" t="s">
        <v>348</v>
      </c>
      <c r="G204" s="1">
        <v>96</v>
      </c>
      <c r="H204" s="7" t="s">
        <v>694</v>
      </c>
      <c r="I204" s="7" t="s">
        <v>479</v>
      </c>
      <c r="J204" s="7" t="s">
        <v>475</v>
      </c>
      <c r="K204" s="1"/>
      <c r="L204" s="1"/>
    </row>
    <row r="205" spans="1:13" x14ac:dyDescent="0.35">
      <c r="A205" s="1" t="s">
        <v>383</v>
      </c>
      <c r="B205" s="7" t="s">
        <v>796</v>
      </c>
      <c r="C205" s="18">
        <v>68057</v>
      </c>
      <c r="D205" s="1">
        <v>2015</v>
      </c>
      <c r="E205" s="8" t="s">
        <v>466</v>
      </c>
      <c r="F205" s="1" t="s">
        <v>4</v>
      </c>
      <c r="G205" s="1">
        <v>4</v>
      </c>
      <c r="H205" s="7" t="s">
        <v>695</v>
      </c>
      <c r="I205" s="7" t="s">
        <v>479</v>
      </c>
      <c r="J205" s="7" t="s">
        <v>475</v>
      </c>
      <c r="K205" s="1"/>
      <c r="L205" s="1"/>
    </row>
    <row r="206" spans="1:13" x14ac:dyDescent="0.35">
      <c r="A206" s="1" t="s">
        <v>57</v>
      </c>
      <c r="B206" s="7" t="s">
        <v>796</v>
      </c>
      <c r="C206" s="18">
        <v>72432</v>
      </c>
      <c r="D206" s="1">
        <v>1931</v>
      </c>
      <c r="E206" s="8" t="s">
        <v>466</v>
      </c>
      <c r="F206" s="1" t="s">
        <v>58</v>
      </c>
      <c r="G206" s="1">
        <v>88</v>
      </c>
      <c r="H206" s="7" t="s">
        <v>696</v>
      </c>
      <c r="I206" s="7" t="s">
        <v>479</v>
      </c>
      <c r="J206" s="7" t="s">
        <v>475</v>
      </c>
      <c r="K206" s="1"/>
      <c r="L206" s="1"/>
    </row>
    <row r="207" spans="1:13" x14ac:dyDescent="0.35">
      <c r="A207" s="1" t="s">
        <v>59</v>
      </c>
      <c r="B207" s="7" t="s">
        <v>793</v>
      </c>
      <c r="C207" s="18">
        <v>84355</v>
      </c>
      <c r="D207" s="1">
        <v>1935</v>
      </c>
      <c r="E207" s="8" t="s">
        <v>467</v>
      </c>
      <c r="F207" s="1" t="s">
        <v>60</v>
      </c>
      <c r="G207" s="1">
        <v>84</v>
      </c>
      <c r="H207" s="7" t="s">
        <v>697</v>
      </c>
      <c r="I207" s="7" t="s">
        <v>479</v>
      </c>
      <c r="J207" s="7" t="s">
        <v>474</v>
      </c>
      <c r="K207" s="1"/>
      <c r="L207" s="1"/>
    </row>
    <row r="208" spans="1:13" x14ac:dyDescent="0.35">
      <c r="A208" s="5" t="s">
        <v>434</v>
      </c>
      <c r="B208" s="5" t="s">
        <v>789</v>
      </c>
      <c r="C208" s="18">
        <v>70108</v>
      </c>
      <c r="D208" s="4">
        <v>2010</v>
      </c>
      <c r="E208" s="14" t="s">
        <v>466</v>
      </c>
      <c r="F208" s="5" t="s">
        <v>4</v>
      </c>
      <c r="G208" s="1">
        <v>9</v>
      </c>
      <c r="H208" s="7" t="s">
        <v>698</v>
      </c>
      <c r="I208" s="7" t="s">
        <v>479</v>
      </c>
      <c r="J208" s="7" t="s">
        <v>475</v>
      </c>
      <c r="K208" s="1"/>
      <c r="L208" s="1"/>
    </row>
    <row r="209" spans="1:13" x14ac:dyDescent="0.35">
      <c r="A209" s="1" t="s">
        <v>61</v>
      </c>
      <c r="B209" s="7" t="s">
        <v>791</v>
      </c>
      <c r="C209" s="18">
        <v>55512</v>
      </c>
      <c r="D209" s="1">
        <v>1974</v>
      </c>
      <c r="E209" s="8" t="s">
        <v>467</v>
      </c>
      <c r="F209" s="1" t="s">
        <v>62</v>
      </c>
      <c r="G209" s="1">
        <v>45</v>
      </c>
      <c r="H209" s="7" t="s">
        <v>699</v>
      </c>
      <c r="I209" s="7" t="s">
        <v>479</v>
      </c>
      <c r="J209" s="7" t="s">
        <v>474</v>
      </c>
      <c r="K209" s="1"/>
      <c r="L209" s="1"/>
    </row>
    <row r="210" spans="1:13" x14ac:dyDescent="0.35">
      <c r="A210" s="1" t="s">
        <v>63</v>
      </c>
      <c r="B210" s="7" t="s">
        <v>795</v>
      </c>
      <c r="C210" s="18">
        <v>77977</v>
      </c>
      <c r="D210" s="1">
        <v>1955</v>
      </c>
      <c r="E210" s="8" t="s">
        <v>466</v>
      </c>
      <c r="F210" s="1" t="s">
        <v>64</v>
      </c>
      <c r="G210" s="1">
        <v>64</v>
      </c>
      <c r="H210" s="7" t="s">
        <v>700</v>
      </c>
      <c r="I210" s="7" t="s">
        <v>479</v>
      </c>
      <c r="J210" s="7" t="s">
        <v>475</v>
      </c>
      <c r="K210" s="1"/>
      <c r="L210" s="1"/>
    </row>
    <row r="211" spans="1:13" x14ac:dyDescent="0.35">
      <c r="A211" s="1" t="s">
        <v>65</v>
      </c>
      <c r="B211" s="7" t="s">
        <v>790</v>
      </c>
      <c r="C211" s="18">
        <v>62863</v>
      </c>
      <c r="D211" s="1">
        <v>2010</v>
      </c>
      <c r="E211" s="8" t="s">
        <v>466</v>
      </c>
      <c r="F211" s="1" t="s">
        <v>4</v>
      </c>
      <c r="G211" s="1">
        <v>9</v>
      </c>
      <c r="H211" s="7" t="s">
        <v>701</v>
      </c>
      <c r="I211" s="7" t="s">
        <v>479</v>
      </c>
      <c r="J211" s="7" t="s">
        <v>475</v>
      </c>
      <c r="K211" s="1"/>
      <c r="L211" s="1"/>
    </row>
    <row r="212" spans="1:13" x14ac:dyDescent="0.35">
      <c r="A212" s="1" t="s">
        <v>66</v>
      </c>
      <c r="B212" s="7" t="s">
        <v>789</v>
      </c>
      <c r="C212" s="18">
        <v>72322</v>
      </c>
      <c r="D212" s="1">
        <v>1910</v>
      </c>
      <c r="E212" s="8" t="s">
        <v>466</v>
      </c>
      <c r="F212" s="1" t="s">
        <v>33</v>
      </c>
      <c r="G212" s="1">
        <v>109</v>
      </c>
      <c r="H212" s="7" t="s">
        <v>702</v>
      </c>
      <c r="I212" s="7" t="s">
        <v>479</v>
      </c>
      <c r="J212" s="7" t="s">
        <v>475</v>
      </c>
      <c r="K212" s="1"/>
      <c r="L212" s="1"/>
    </row>
    <row r="213" spans="1:13" x14ac:dyDescent="0.35">
      <c r="A213" s="1" t="s">
        <v>67</v>
      </c>
      <c r="B213" s="7" t="s">
        <v>791</v>
      </c>
      <c r="C213" s="18">
        <v>75883</v>
      </c>
      <c r="D213" s="1">
        <v>1992</v>
      </c>
      <c r="E213" s="8" t="s">
        <v>466</v>
      </c>
      <c r="F213" s="1" t="s">
        <v>1</v>
      </c>
      <c r="G213" s="1">
        <v>27</v>
      </c>
      <c r="H213" s="7" t="s">
        <v>703</v>
      </c>
      <c r="I213" s="7" t="s">
        <v>479</v>
      </c>
      <c r="J213" s="7" t="s">
        <v>475</v>
      </c>
      <c r="K213" s="1"/>
      <c r="L213" s="1"/>
    </row>
    <row r="214" spans="1:13" x14ac:dyDescent="0.35">
      <c r="A214" s="1" t="s">
        <v>384</v>
      </c>
      <c r="B214" s="7" t="s">
        <v>794</v>
      </c>
      <c r="C214" s="18">
        <v>80399</v>
      </c>
      <c r="D214" s="1">
        <v>1910</v>
      </c>
      <c r="E214" s="8" t="s">
        <v>466</v>
      </c>
      <c r="F214" s="1" t="s">
        <v>33</v>
      </c>
      <c r="G214" s="1">
        <v>109</v>
      </c>
      <c r="H214" s="7" t="s">
        <v>704</v>
      </c>
      <c r="I214" s="7" t="s">
        <v>479</v>
      </c>
      <c r="J214" s="7" t="s">
        <v>475</v>
      </c>
      <c r="K214" s="1"/>
      <c r="L214" s="1"/>
    </row>
    <row r="215" spans="1:13" x14ac:dyDescent="0.35">
      <c r="A215" s="1" t="s">
        <v>409</v>
      </c>
      <c r="B215" s="7" t="s">
        <v>789</v>
      </c>
      <c r="C215" s="18">
        <v>80271</v>
      </c>
      <c r="D215" s="1">
        <v>2010</v>
      </c>
      <c r="E215" s="8" t="s">
        <v>466</v>
      </c>
      <c r="F215" s="1" t="s">
        <v>439</v>
      </c>
      <c r="G215" s="1">
        <v>9</v>
      </c>
      <c r="H215" s="7" t="s">
        <v>542</v>
      </c>
      <c r="I215" s="7" t="s">
        <v>479</v>
      </c>
      <c r="J215" s="7" t="s">
        <v>475</v>
      </c>
      <c r="K215" s="1"/>
      <c r="L215" s="1"/>
    </row>
    <row r="216" spans="1:13" x14ac:dyDescent="0.35">
      <c r="A216" s="1" t="s">
        <v>68</v>
      </c>
      <c r="B216" s="7" t="s">
        <v>795</v>
      </c>
      <c r="C216" s="18">
        <v>72568</v>
      </c>
      <c r="D216" s="1">
        <v>1910</v>
      </c>
      <c r="E216" s="8" t="s">
        <v>466</v>
      </c>
      <c r="F216" s="1" t="s">
        <v>69</v>
      </c>
      <c r="G216" s="1">
        <v>109</v>
      </c>
      <c r="H216" s="7" t="s">
        <v>705</v>
      </c>
      <c r="I216" s="7" t="s">
        <v>479</v>
      </c>
      <c r="J216" s="7" t="s">
        <v>475</v>
      </c>
      <c r="K216" s="1"/>
      <c r="L216" s="1"/>
    </row>
    <row r="217" spans="1:13" x14ac:dyDescent="0.35">
      <c r="A217" s="5" t="s">
        <v>431</v>
      </c>
      <c r="B217" s="5" t="s">
        <v>793</v>
      </c>
      <c r="C217" s="18">
        <v>72046</v>
      </c>
      <c r="D217" s="4">
        <v>2001</v>
      </c>
      <c r="E217" s="14" t="s">
        <v>466</v>
      </c>
      <c r="F217" s="5" t="s">
        <v>4</v>
      </c>
      <c r="G217" s="1">
        <v>18</v>
      </c>
      <c r="H217" s="7" t="s">
        <v>706</v>
      </c>
      <c r="I217" s="7" t="s">
        <v>479</v>
      </c>
      <c r="J217" s="7" t="s">
        <v>475</v>
      </c>
      <c r="K217" s="1"/>
      <c r="L217" s="1"/>
    </row>
    <row r="218" spans="1:13" s="6" customFormat="1" x14ac:dyDescent="0.35">
      <c r="A218" s="11" t="s">
        <v>70</v>
      </c>
      <c r="B218" s="11" t="s">
        <v>790</v>
      </c>
      <c r="C218" s="18">
        <v>70390</v>
      </c>
      <c r="D218" s="11">
        <v>2005</v>
      </c>
      <c r="E218" s="12" t="s">
        <v>466</v>
      </c>
      <c r="F218" s="11" t="s">
        <v>71</v>
      </c>
      <c r="G218" s="1">
        <v>14</v>
      </c>
      <c r="H218" s="11" t="s">
        <v>707</v>
      </c>
      <c r="I218" s="15" t="s">
        <v>479</v>
      </c>
      <c r="J218" s="15" t="s">
        <v>475</v>
      </c>
      <c r="K218" s="1"/>
      <c r="L218" s="1"/>
      <c r="M218"/>
    </row>
    <row r="219" spans="1:13" x14ac:dyDescent="0.35">
      <c r="A219" s="1" t="s">
        <v>72</v>
      </c>
      <c r="B219" s="7" t="s">
        <v>793</v>
      </c>
      <c r="C219" s="18">
        <v>71356</v>
      </c>
      <c r="D219" s="1">
        <v>1950</v>
      </c>
      <c r="E219" s="8" t="s">
        <v>466</v>
      </c>
      <c r="F219" s="1" t="s">
        <v>73</v>
      </c>
      <c r="G219" s="1">
        <v>69</v>
      </c>
      <c r="H219" s="7" t="s">
        <v>708</v>
      </c>
      <c r="I219" s="7" t="s">
        <v>479</v>
      </c>
      <c r="J219" s="7" t="s">
        <v>475</v>
      </c>
      <c r="K219" s="1"/>
      <c r="L219" s="1"/>
    </row>
    <row r="220" spans="1:13" x14ac:dyDescent="0.35">
      <c r="A220" s="1" t="s">
        <v>74</v>
      </c>
      <c r="B220" s="7" t="s">
        <v>789</v>
      </c>
      <c r="C220" s="18">
        <v>71961</v>
      </c>
      <c r="D220" s="1">
        <v>1910</v>
      </c>
      <c r="E220" s="8" t="s">
        <v>466</v>
      </c>
      <c r="F220" s="1" t="s">
        <v>75</v>
      </c>
      <c r="G220" s="1">
        <v>109</v>
      </c>
      <c r="H220" s="7" t="s">
        <v>709</v>
      </c>
      <c r="I220" s="7" t="s">
        <v>479</v>
      </c>
      <c r="J220" s="7" t="s">
        <v>475</v>
      </c>
      <c r="K220" s="1"/>
      <c r="L220" s="1"/>
    </row>
    <row r="221" spans="1:13" x14ac:dyDescent="0.35">
      <c r="A221" s="1" t="s">
        <v>76</v>
      </c>
      <c r="B221" s="7" t="s">
        <v>792</v>
      </c>
      <c r="C221" s="18">
        <v>78190</v>
      </c>
      <c r="D221" s="1">
        <v>1910</v>
      </c>
      <c r="E221" s="8" t="s">
        <v>466</v>
      </c>
      <c r="F221" s="1" t="s">
        <v>77</v>
      </c>
      <c r="G221" s="1">
        <v>109</v>
      </c>
      <c r="H221" s="7" t="s">
        <v>710</v>
      </c>
      <c r="I221" s="7" t="s">
        <v>479</v>
      </c>
      <c r="J221" s="7" t="s">
        <v>475</v>
      </c>
      <c r="K221" s="1"/>
      <c r="L221" s="1"/>
    </row>
    <row r="222" spans="1:13" x14ac:dyDescent="0.35">
      <c r="A222" s="1" t="s">
        <v>78</v>
      </c>
      <c r="B222" s="7" t="s">
        <v>795</v>
      </c>
      <c r="C222" s="18">
        <v>82534</v>
      </c>
      <c r="D222" s="1">
        <v>1922</v>
      </c>
      <c r="E222" s="8" t="s">
        <v>466</v>
      </c>
      <c r="F222" s="1" t="s">
        <v>33</v>
      </c>
      <c r="G222" s="1">
        <v>97</v>
      </c>
      <c r="H222" s="7" t="s">
        <v>711</v>
      </c>
      <c r="I222" s="7" t="s">
        <v>479</v>
      </c>
      <c r="J222" s="7" t="s">
        <v>475</v>
      </c>
      <c r="K222" s="1"/>
      <c r="L222" s="1"/>
    </row>
    <row r="223" spans="1:13" x14ac:dyDescent="0.35">
      <c r="A223" s="1" t="s">
        <v>16</v>
      </c>
      <c r="B223" s="7" t="s">
        <v>791</v>
      </c>
      <c r="C223" s="18">
        <v>75255</v>
      </c>
      <c r="D223" s="1">
        <v>1945</v>
      </c>
      <c r="E223" s="1" t="s">
        <v>467</v>
      </c>
      <c r="F223" s="1" t="s">
        <v>17</v>
      </c>
      <c r="G223" s="1">
        <v>74</v>
      </c>
      <c r="H223" s="7" t="s">
        <v>712</v>
      </c>
      <c r="I223" s="7" t="s">
        <v>479</v>
      </c>
      <c r="J223" s="7" t="s">
        <v>474</v>
      </c>
      <c r="K223" s="1"/>
      <c r="L223" s="1"/>
    </row>
    <row r="224" spans="1:13" x14ac:dyDescent="0.35">
      <c r="A224" s="1" t="s">
        <v>79</v>
      </c>
      <c r="B224" s="7" t="s">
        <v>796</v>
      </c>
      <c r="C224" s="18">
        <v>71142</v>
      </c>
      <c r="D224" s="1">
        <v>1924</v>
      </c>
      <c r="E224" s="8" t="s">
        <v>466</v>
      </c>
      <c r="F224" s="1" t="s">
        <v>33</v>
      </c>
      <c r="G224" s="1">
        <v>95</v>
      </c>
      <c r="H224" s="7" t="s">
        <v>713</v>
      </c>
      <c r="I224" s="7" t="s">
        <v>479</v>
      </c>
      <c r="J224" s="7" t="s">
        <v>475</v>
      </c>
      <c r="K224" s="1"/>
      <c r="L224" s="1"/>
    </row>
    <row r="225" spans="1:13" x14ac:dyDescent="0.35">
      <c r="A225" s="1" t="s">
        <v>80</v>
      </c>
      <c r="B225" s="7" t="s">
        <v>794</v>
      </c>
      <c r="C225" s="18">
        <v>75700</v>
      </c>
      <c r="D225" s="1">
        <v>2010</v>
      </c>
      <c r="E225" s="8" t="s">
        <v>466</v>
      </c>
      <c r="F225" s="1" t="s">
        <v>4</v>
      </c>
      <c r="G225" s="1">
        <v>9</v>
      </c>
      <c r="H225" s="7" t="s">
        <v>714</v>
      </c>
      <c r="I225" s="7" t="s">
        <v>479</v>
      </c>
      <c r="J225" s="7" t="s">
        <v>475</v>
      </c>
      <c r="K225" s="1"/>
      <c r="L225" s="1"/>
    </row>
    <row r="226" spans="1:13" x14ac:dyDescent="0.35">
      <c r="A226" s="1" t="s">
        <v>81</v>
      </c>
      <c r="B226" s="7" t="s">
        <v>789</v>
      </c>
      <c r="C226" s="18">
        <v>70271</v>
      </c>
      <c r="D226" s="1">
        <v>1924</v>
      </c>
      <c r="E226" s="8" t="s">
        <v>466</v>
      </c>
      <c r="F226" s="1" t="s">
        <v>33</v>
      </c>
      <c r="G226" s="1">
        <v>95</v>
      </c>
      <c r="H226" s="7" t="s">
        <v>710</v>
      </c>
      <c r="I226" s="11" t="s">
        <v>479</v>
      </c>
      <c r="J226" s="11" t="s">
        <v>475</v>
      </c>
      <c r="K226" s="11"/>
      <c r="L226" s="11"/>
      <c r="M226" s="6"/>
    </row>
    <row r="227" spans="1:13" s="6" customFormat="1" x14ac:dyDescent="0.35">
      <c r="A227" s="11" t="s">
        <v>82</v>
      </c>
      <c r="B227" s="11" t="s">
        <v>794</v>
      </c>
      <c r="C227" s="18">
        <v>79375</v>
      </c>
      <c r="D227" s="11">
        <v>1945</v>
      </c>
      <c r="E227" s="12" t="s">
        <v>467</v>
      </c>
      <c r="F227" s="11" t="s">
        <v>12</v>
      </c>
      <c r="G227" s="1">
        <v>74</v>
      </c>
      <c r="H227" s="11" t="s">
        <v>715</v>
      </c>
      <c r="I227" s="11" t="s">
        <v>479</v>
      </c>
      <c r="J227" s="11" t="s">
        <v>474</v>
      </c>
      <c r="K227" s="11"/>
      <c r="L227" s="11"/>
    </row>
    <row r="228" spans="1:13" x14ac:dyDescent="0.35">
      <c r="A228" s="1" t="s">
        <v>332</v>
      </c>
      <c r="B228" s="7" t="s">
        <v>794</v>
      </c>
      <c r="C228" s="18">
        <v>67879</v>
      </c>
      <c r="D228" s="1">
        <v>1935</v>
      </c>
      <c r="E228" s="8" t="s">
        <v>467</v>
      </c>
      <c r="F228" s="1" t="s">
        <v>333</v>
      </c>
      <c r="G228" s="1">
        <v>84</v>
      </c>
      <c r="H228" s="7" t="s">
        <v>716</v>
      </c>
      <c r="I228" s="7" t="s">
        <v>479</v>
      </c>
      <c r="J228" s="7" t="s">
        <v>474</v>
      </c>
      <c r="K228" s="1"/>
      <c r="L228" s="1"/>
    </row>
    <row r="229" spans="1:13" x14ac:dyDescent="0.35">
      <c r="A229" s="1" t="s">
        <v>83</v>
      </c>
      <c r="B229" s="7" t="s">
        <v>789</v>
      </c>
      <c r="C229" s="18">
        <v>81552</v>
      </c>
      <c r="D229" s="1">
        <v>2010</v>
      </c>
      <c r="E229" s="8" t="s">
        <v>466</v>
      </c>
      <c r="F229" s="1" t="s">
        <v>4</v>
      </c>
      <c r="G229" s="1">
        <v>9</v>
      </c>
      <c r="H229" s="7" t="s">
        <v>717</v>
      </c>
      <c r="I229" s="7" t="s">
        <v>479</v>
      </c>
      <c r="J229" s="7" t="s">
        <v>475</v>
      </c>
      <c r="K229" s="1"/>
      <c r="L229" s="1"/>
    </row>
    <row r="230" spans="1:13" x14ac:dyDescent="0.35">
      <c r="A230" s="1" t="s">
        <v>84</v>
      </c>
      <c r="B230" s="7" t="s">
        <v>794</v>
      </c>
      <c r="C230" s="18">
        <v>76632</v>
      </c>
      <c r="D230" s="1">
        <v>1974</v>
      </c>
      <c r="E230" s="8" t="s">
        <v>466</v>
      </c>
      <c r="F230" s="1" t="s">
        <v>85</v>
      </c>
      <c r="G230" s="1">
        <v>45</v>
      </c>
      <c r="H230" s="7" t="s">
        <v>718</v>
      </c>
      <c r="I230" s="7" t="s">
        <v>479</v>
      </c>
      <c r="J230" s="7" t="s">
        <v>475</v>
      </c>
      <c r="K230" s="1"/>
      <c r="L230" s="1"/>
    </row>
    <row r="231" spans="1:13" x14ac:dyDescent="0.35">
      <c r="A231" s="1" t="s">
        <v>336</v>
      </c>
      <c r="B231" s="7" t="s">
        <v>792</v>
      </c>
      <c r="C231" s="18">
        <v>90874</v>
      </c>
      <c r="D231" s="1">
        <v>1950</v>
      </c>
      <c r="E231" s="8" t="s">
        <v>466</v>
      </c>
      <c r="F231" s="1" t="s">
        <v>337</v>
      </c>
      <c r="G231" s="1">
        <v>69</v>
      </c>
      <c r="H231" s="7" t="s">
        <v>719</v>
      </c>
      <c r="I231" s="7" t="s">
        <v>479</v>
      </c>
      <c r="J231" s="7" t="s">
        <v>475</v>
      </c>
      <c r="K231" s="1"/>
      <c r="L231" s="1"/>
    </row>
    <row r="232" spans="1:13" x14ac:dyDescent="0.35">
      <c r="A232" s="3" t="s">
        <v>411</v>
      </c>
      <c r="B232" s="3" t="s">
        <v>790</v>
      </c>
      <c r="C232" s="18">
        <v>76205</v>
      </c>
      <c r="D232" s="2">
        <v>2015</v>
      </c>
      <c r="E232" s="13" t="s">
        <v>466</v>
      </c>
      <c r="F232" s="3" t="s">
        <v>1</v>
      </c>
      <c r="G232" s="1">
        <v>4</v>
      </c>
      <c r="H232" s="7" t="s">
        <v>511</v>
      </c>
      <c r="I232" s="7" t="s">
        <v>479</v>
      </c>
      <c r="J232" s="7" t="s">
        <v>475</v>
      </c>
      <c r="K232" s="1"/>
      <c r="L232" s="1"/>
    </row>
    <row r="233" spans="1:13" x14ac:dyDescent="0.35">
      <c r="A233" s="1" t="s">
        <v>392</v>
      </c>
      <c r="B233" s="7" t="s">
        <v>796</v>
      </c>
      <c r="C233" s="18">
        <v>82345</v>
      </c>
      <c r="D233" s="1">
        <v>2015</v>
      </c>
      <c r="E233" s="8" t="s">
        <v>466</v>
      </c>
      <c r="F233" s="1" t="s">
        <v>1</v>
      </c>
      <c r="G233" s="1">
        <v>4</v>
      </c>
      <c r="H233" s="7" t="s">
        <v>720</v>
      </c>
      <c r="I233" s="11" t="s">
        <v>479</v>
      </c>
      <c r="J233" s="11" t="s">
        <v>475</v>
      </c>
      <c r="K233" s="11"/>
      <c r="L233" s="11"/>
      <c r="M233" s="6"/>
    </row>
    <row r="234" spans="1:13" x14ac:dyDescent="0.35">
      <c r="A234" s="1" t="s">
        <v>343</v>
      </c>
      <c r="B234" s="7" t="s">
        <v>795</v>
      </c>
      <c r="C234" s="18">
        <v>73271</v>
      </c>
      <c r="D234" s="1">
        <v>2010</v>
      </c>
      <c r="E234" s="8" t="s">
        <v>466</v>
      </c>
      <c r="F234" s="1" t="s">
        <v>4</v>
      </c>
      <c r="G234" s="1">
        <v>9</v>
      </c>
      <c r="H234" s="7" t="s">
        <v>721</v>
      </c>
      <c r="I234" s="8" t="s">
        <v>479</v>
      </c>
      <c r="J234" s="8" t="s">
        <v>475</v>
      </c>
      <c r="K234" s="8"/>
      <c r="L234" s="8"/>
    </row>
    <row r="235" spans="1:13" x14ac:dyDescent="0.35">
      <c r="A235" s="1" t="s">
        <v>86</v>
      </c>
      <c r="B235" s="8" t="s">
        <v>792</v>
      </c>
      <c r="C235" s="18">
        <v>76831</v>
      </c>
      <c r="D235" s="1">
        <v>2010</v>
      </c>
      <c r="E235" s="8" t="s">
        <v>466</v>
      </c>
      <c r="F235" s="1" t="s">
        <v>4</v>
      </c>
      <c r="G235" s="1">
        <v>9</v>
      </c>
      <c r="H235" s="8" t="s">
        <v>722</v>
      </c>
      <c r="I235" s="8" t="s">
        <v>479</v>
      </c>
      <c r="J235" s="8" t="s">
        <v>475</v>
      </c>
      <c r="K235" s="1"/>
      <c r="L235" s="1"/>
    </row>
    <row r="236" spans="1:13" x14ac:dyDescent="0.35">
      <c r="A236" s="1" t="s">
        <v>87</v>
      </c>
      <c r="B236" s="8" t="s">
        <v>796</v>
      </c>
      <c r="C236" s="18">
        <v>70790</v>
      </c>
      <c r="D236" s="1">
        <v>2010</v>
      </c>
      <c r="E236" s="8" t="s">
        <v>466</v>
      </c>
      <c r="F236" s="1" t="s">
        <v>4</v>
      </c>
      <c r="G236" s="1">
        <v>9</v>
      </c>
      <c r="H236" s="8" t="s">
        <v>681</v>
      </c>
      <c r="I236" s="8" t="s">
        <v>479</v>
      </c>
      <c r="J236" s="8" t="s">
        <v>475</v>
      </c>
      <c r="K236" s="1"/>
      <c r="L236" s="1"/>
    </row>
    <row r="237" spans="1:13" x14ac:dyDescent="0.35">
      <c r="A237" s="1" t="s">
        <v>88</v>
      </c>
      <c r="B237" s="8" t="s">
        <v>796</v>
      </c>
      <c r="C237" s="18">
        <v>70302</v>
      </c>
      <c r="D237" s="1">
        <v>2010</v>
      </c>
      <c r="E237" s="8" t="s">
        <v>466</v>
      </c>
      <c r="F237" s="1" t="s">
        <v>1</v>
      </c>
      <c r="G237" s="1">
        <v>9</v>
      </c>
      <c r="H237" s="8" t="s">
        <v>723</v>
      </c>
      <c r="I237" s="8" t="s">
        <v>479</v>
      </c>
      <c r="J237" s="8" t="s">
        <v>475</v>
      </c>
      <c r="K237" s="1"/>
      <c r="L237" s="1"/>
    </row>
    <row r="238" spans="1:13" x14ac:dyDescent="0.35">
      <c r="A238" s="1" t="s">
        <v>89</v>
      </c>
      <c r="B238" s="8" t="s">
        <v>792</v>
      </c>
      <c r="C238" s="18">
        <v>75872</v>
      </c>
      <c r="D238" s="1">
        <v>1931</v>
      </c>
      <c r="E238" s="8" t="s">
        <v>466</v>
      </c>
      <c r="F238" s="1" t="s">
        <v>443</v>
      </c>
      <c r="G238" s="1">
        <v>88</v>
      </c>
      <c r="H238" s="8" t="s">
        <v>724</v>
      </c>
      <c r="I238" s="8" t="s">
        <v>479</v>
      </c>
      <c r="J238" s="8" t="s">
        <v>475</v>
      </c>
      <c r="K238" s="8"/>
      <c r="L238" s="8"/>
    </row>
    <row r="239" spans="1:13" x14ac:dyDescent="0.35">
      <c r="A239" s="8" t="s">
        <v>385</v>
      </c>
      <c r="B239" s="8" t="s">
        <v>792</v>
      </c>
      <c r="C239" s="18">
        <v>79218</v>
      </c>
      <c r="D239" s="8">
        <v>1950</v>
      </c>
      <c r="E239" s="8" t="s">
        <v>466</v>
      </c>
      <c r="F239" s="8" t="s">
        <v>458</v>
      </c>
      <c r="G239" s="1">
        <v>69</v>
      </c>
      <c r="H239" s="8" t="s">
        <v>725</v>
      </c>
      <c r="I239" s="8" t="s">
        <v>479</v>
      </c>
      <c r="J239" s="8" t="s">
        <v>475</v>
      </c>
      <c r="K239" s="1"/>
      <c r="L239" s="1"/>
    </row>
    <row r="240" spans="1:13" x14ac:dyDescent="0.35">
      <c r="A240" s="1" t="s">
        <v>90</v>
      </c>
      <c r="B240" s="8" t="s">
        <v>795</v>
      </c>
      <c r="C240" s="18">
        <v>83940</v>
      </c>
      <c r="D240" s="1">
        <v>1950</v>
      </c>
      <c r="E240" s="8" t="s">
        <v>466</v>
      </c>
      <c r="F240" s="1" t="s">
        <v>4</v>
      </c>
      <c r="G240" s="1">
        <v>69</v>
      </c>
      <c r="H240" s="8" t="s">
        <v>726</v>
      </c>
      <c r="I240" s="8" t="s">
        <v>479</v>
      </c>
      <c r="J240" s="8" t="s">
        <v>475</v>
      </c>
      <c r="K240" s="1"/>
      <c r="L240" s="1"/>
    </row>
    <row r="241" spans="1:13" x14ac:dyDescent="0.35">
      <c r="A241" s="1" t="s">
        <v>91</v>
      </c>
      <c r="B241" s="8" t="s">
        <v>792</v>
      </c>
      <c r="C241" s="18">
        <v>88039</v>
      </c>
      <c r="D241" s="1">
        <v>1910</v>
      </c>
      <c r="E241" s="8" t="s">
        <v>466</v>
      </c>
      <c r="F241" s="1" t="s">
        <v>33</v>
      </c>
      <c r="G241" s="1">
        <v>109</v>
      </c>
      <c r="H241" s="8" t="s">
        <v>727</v>
      </c>
      <c r="I241" s="8" t="s">
        <v>479</v>
      </c>
      <c r="J241" s="8" t="s">
        <v>475</v>
      </c>
      <c r="K241" s="1"/>
      <c r="L241" s="1"/>
    </row>
    <row r="242" spans="1:13" x14ac:dyDescent="0.35">
      <c r="A242" s="1" t="s">
        <v>15</v>
      </c>
      <c r="B242" s="8" t="s">
        <v>791</v>
      </c>
      <c r="C242" s="18">
        <v>74275</v>
      </c>
      <c r="D242" s="1">
        <v>2010</v>
      </c>
      <c r="E242" s="1" t="s">
        <v>466</v>
      </c>
      <c r="F242" s="1" t="s">
        <v>4</v>
      </c>
      <c r="G242" s="1">
        <v>9</v>
      </c>
      <c r="H242" s="8" t="s">
        <v>728</v>
      </c>
      <c r="I242" s="11" t="s">
        <v>479</v>
      </c>
      <c r="J242" s="11" t="s">
        <v>475</v>
      </c>
      <c r="K242" s="11"/>
      <c r="L242" s="11"/>
      <c r="M242" s="6"/>
    </row>
    <row r="243" spans="1:13" x14ac:dyDescent="0.35">
      <c r="A243" s="9" t="s">
        <v>92</v>
      </c>
      <c r="B243" s="7" t="s">
        <v>790</v>
      </c>
      <c r="C243" s="18">
        <v>73286</v>
      </c>
      <c r="D243" s="9">
        <v>1974</v>
      </c>
      <c r="E243" s="8" t="s">
        <v>466</v>
      </c>
      <c r="F243" s="9" t="s">
        <v>444</v>
      </c>
      <c r="G243" s="9">
        <v>45</v>
      </c>
      <c r="H243" s="7" t="s">
        <v>729</v>
      </c>
      <c r="I243" s="6" t="s">
        <v>479</v>
      </c>
      <c r="J243" s="6" t="s">
        <v>475</v>
      </c>
      <c r="K243" s="6"/>
      <c r="L243" s="6"/>
      <c r="M243" s="6"/>
    </row>
    <row r="244" spans="1:13" s="6" customFormat="1" x14ac:dyDescent="0.35">
      <c r="A244" s="6" t="s">
        <v>386</v>
      </c>
      <c r="B244" s="6" t="s">
        <v>795</v>
      </c>
      <c r="C244" s="18">
        <v>74331</v>
      </c>
      <c r="D244" s="6">
        <v>1910</v>
      </c>
      <c r="E244" s="6" t="s">
        <v>466</v>
      </c>
      <c r="F244" s="6" t="s">
        <v>106</v>
      </c>
      <c r="G244" s="1">
        <v>109</v>
      </c>
      <c r="H244" s="6" t="s">
        <v>730</v>
      </c>
      <c r="I244" s="8" t="s">
        <v>479</v>
      </c>
      <c r="J244" s="8" t="s">
        <v>475</v>
      </c>
      <c r="K244" s="1"/>
      <c r="L244" s="1"/>
      <c r="M244"/>
    </row>
    <row r="245" spans="1:13" x14ac:dyDescent="0.35">
      <c r="A245" s="5" t="s">
        <v>425</v>
      </c>
      <c r="B245" s="5" t="s">
        <v>789</v>
      </c>
      <c r="C245" s="18">
        <v>70450</v>
      </c>
      <c r="D245" s="4">
        <v>2010</v>
      </c>
      <c r="E245" s="14" t="s">
        <v>466</v>
      </c>
      <c r="F245" s="5" t="s">
        <v>4</v>
      </c>
      <c r="G245" s="1">
        <v>9</v>
      </c>
      <c r="H245" s="8" t="s">
        <v>731</v>
      </c>
      <c r="I245" s="8" t="s">
        <v>479</v>
      </c>
      <c r="J245" s="8" t="s">
        <v>475</v>
      </c>
      <c r="K245" s="1"/>
      <c r="L245" s="1"/>
    </row>
    <row r="246" spans="1:13" x14ac:dyDescent="0.35">
      <c r="A246" s="5" t="s">
        <v>432</v>
      </c>
      <c r="B246" s="5" t="s">
        <v>795</v>
      </c>
      <c r="C246" s="18">
        <v>78189</v>
      </c>
      <c r="D246" s="4">
        <v>1970</v>
      </c>
      <c r="E246" s="14" t="s">
        <v>466</v>
      </c>
      <c r="F246" s="5" t="s">
        <v>441</v>
      </c>
      <c r="G246" s="1">
        <v>49</v>
      </c>
      <c r="H246" s="8" t="s">
        <v>732</v>
      </c>
      <c r="I246" s="8" t="s">
        <v>479</v>
      </c>
      <c r="J246" s="8" t="s">
        <v>475</v>
      </c>
      <c r="K246" s="1"/>
      <c r="L246" s="1"/>
    </row>
    <row r="247" spans="1:13" x14ac:dyDescent="0.35">
      <c r="A247" s="1" t="s">
        <v>93</v>
      </c>
      <c r="B247" s="8" t="s">
        <v>796</v>
      </c>
      <c r="C247" s="18">
        <v>69907</v>
      </c>
      <c r="D247" s="1">
        <v>1924</v>
      </c>
      <c r="E247" s="8" t="s">
        <v>466</v>
      </c>
      <c r="F247" s="1" t="s">
        <v>94</v>
      </c>
      <c r="G247" s="1">
        <v>95</v>
      </c>
      <c r="H247" s="8" t="s">
        <v>733</v>
      </c>
      <c r="I247" s="8" t="s">
        <v>479</v>
      </c>
      <c r="J247" s="8" t="s">
        <v>475</v>
      </c>
      <c r="K247" s="1"/>
      <c r="L247" s="1"/>
    </row>
    <row r="248" spans="1:13" x14ac:dyDescent="0.35">
      <c r="A248" s="1" t="s">
        <v>95</v>
      </c>
      <c r="B248" s="8" t="s">
        <v>795</v>
      </c>
      <c r="C248" s="18">
        <v>75723</v>
      </c>
      <c r="D248" s="1">
        <v>1964</v>
      </c>
      <c r="E248" s="8" t="s">
        <v>466</v>
      </c>
      <c r="F248" s="1" t="s">
        <v>4</v>
      </c>
      <c r="G248" s="1">
        <v>55</v>
      </c>
      <c r="H248" s="8" t="s">
        <v>734</v>
      </c>
      <c r="I248" s="8" t="s">
        <v>479</v>
      </c>
      <c r="J248" s="8" t="s">
        <v>475</v>
      </c>
      <c r="K248" s="1"/>
      <c r="L248" s="1"/>
    </row>
    <row r="249" spans="1:13" s="6" customFormat="1" x14ac:dyDescent="0.35">
      <c r="A249" s="11" t="s">
        <v>349</v>
      </c>
      <c r="B249" s="11" t="s">
        <v>796</v>
      </c>
      <c r="C249" s="18">
        <v>74892</v>
      </c>
      <c r="D249" s="11">
        <v>1924</v>
      </c>
      <c r="E249" s="12" t="s">
        <v>466</v>
      </c>
      <c r="F249" s="11" t="s">
        <v>350</v>
      </c>
      <c r="G249" s="1">
        <v>95</v>
      </c>
      <c r="H249" s="11" t="s">
        <v>735</v>
      </c>
      <c r="I249" s="15" t="s">
        <v>479</v>
      </c>
      <c r="J249" s="15" t="s">
        <v>475</v>
      </c>
      <c r="K249" s="1"/>
      <c r="L249" s="1"/>
      <c r="M249"/>
    </row>
    <row r="250" spans="1:13" ht="58" x14ac:dyDescent="0.35">
      <c r="A250" s="1" t="s">
        <v>96</v>
      </c>
      <c r="B250" s="7" t="s">
        <v>795</v>
      </c>
      <c r="C250" s="18">
        <v>66469</v>
      </c>
      <c r="D250" s="1">
        <v>1910</v>
      </c>
      <c r="E250" s="8" t="s">
        <v>466</v>
      </c>
      <c r="F250" s="1" t="s">
        <v>69</v>
      </c>
      <c r="G250" s="1">
        <v>109</v>
      </c>
      <c r="H250" s="17" t="s">
        <v>736</v>
      </c>
      <c r="I250" s="11" t="s">
        <v>479</v>
      </c>
      <c r="J250" s="11" t="s">
        <v>475</v>
      </c>
      <c r="K250" s="11"/>
      <c r="L250" s="11"/>
      <c r="M250" s="6"/>
    </row>
    <row r="251" spans="1:13" s="6" customFormat="1" ht="58" x14ac:dyDescent="0.35">
      <c r="A251" s="11" t="s">
        <v>97</v>
      </c>
      <c r="B251" s="11" t="s">
        <v>789</v>
      </c>
      <c r="C251" s="18">
        <v>71341</v>
      </c>
      <c r="D251" s="11">
        <v>1950</v>
      </c>
      <c r="E251" s="12" t="s">
        <v>466</v>
      </c>
      <c r="F251" s="11" t="s">
        <v>4</v>
      </c>
      <c r="G251" s="1">
        <v>69</v>
      </c>
      <c r="H251" s="17" t="s">
        <v>737</v>
      </c>
      <c r="I251" s="7" t="s">
        <v>479</v>
      </c>
      <c r="J251" s="7" t="s">
        <v>475</v>
      </c>
      <c r="K251" s="1"/>
      <c r="L251" s="1"/>
      <c r="M251"/>
    </row>
    <row r="252" spans="1:13" s="6" customFormat="1" ht="58" x14ac:dyDescent="0.35">
      <c r="A252" s="11" t="s">
        <v>387</v>
      </c>
      <c r="B252" s="11" t="s">
        <v>796</v>
      </c>
      <c r="C252" s="18">
        <v>77451</v>
      </c>
      <c r="D252" s="11">
        <v>2015</v>
      </c>
      <c r="E252" s="12" t="s">
        <v>466</v>
      </c>
      <c r="F252" s="11" t="s">
        <v>1</v>
      </c>
      <c r="G252" s="1">
        <v>4</v>
      </c>
      <c r="H252" s="17" t="s">
        <v>738</v>
      </c>
      <c r="I252" s="7" t="s">
        <v>479</v>
      </c>
      <c r="J252" s="7" t="s">
        <v>475</v>
      </c>
      <c r="K252" s="1"/>
      <c r="L252" s="1"/>
      <c r="M252"/>
    </row>
    <row r="253" spans="1:13" ht="58" x14ac:dyDescent="0.35">
      <c r="A253" s="8" t="s">
        <v>388</v>
      </c>
      <c r="B253" s="8" t="s">
        <v>791</v>
      </c>
      <c r="C253" s="18">
        <v>77837</v>
      </c>
      <c r="D253" s="8">
        <v>1935</v>
      </c>
      <c r="E253" s="8" t="s">
        <v>467</v>
      </c>
      <c r="F253" s="8" t="s">
        <v>353</v>
      </c>
      <c r="G253" s="1">
        <v>84</v>
      </c>
      <c r="H253" s="17" t="s">
        <v>739</v>
      </c>
      <c r="I253" s="8" t="s">
        <v>479</v>
      </c>
      <c r="J253" s="8" t="s">
        <v>474</v>
      </c>
      <c r="K253" s="1"/>
      <c r="L253" s="1"/>
    </row>
    <row r="254" spans="1:13" s="6" customFormat="1" ht="58" x14ac:dyDescent="0.35">
      <c r="A254" s="11" t="s">
        <v>98</v>
      </c>
      <c r="B254" s="11" t="s">
        <v>790</v>
      </c>
      <c r="C254" s="18">
        <v>62917</v>
      </c>
      <c r="D254" s="11">
        <v>2010</v>
      </c>
      <c r="E254" s="12" t="s">
        <v>466</v>
      </c>
      <c r="F254" s="11" t="s">
        <v>4</v>
      </c>
      <c r="G254" s="1">
        <v>9</v>
      </c>
      <c r="H254" s="17" t="s">
        <v>740</v>
      </c>
      <c r="I254" s="7" t="s">
        <v>479</v>
      </c>
      <c r="J254" s="7" t="s">
        <v>475</v>
      </c>
      <c r="K254" s="1"/>
      <c r="L254" s="1"/>
      <c r="M254"/>
    </row>
    <row r="255" spans="1:13" ht="58" x14ac:dyDescent="0.35">
      <c r="A255" s="9" t="s">
        <v>99</v>
      </c>
      <c r="B255" s="8" t="s">
        <v>790</v>
      </c>
      <c r="C255" s="18">
        <v>68307</v>
      </c>
      <c r="D255" s="9">
        <v>1997</v>
      </c>
      <c r="E255" s="8" t="s">
        <v>466</v>
      </c>
      <c r="F255" s="9" t="s">
        <v>445</v>
      </c>
      <c r="G255" s="9">
        <v>22</v>
      </c>
      <c r="H255" s="17" t="s">
        <v>741</v>
      </c>
      <c r="I255" s="11" t="s">
        <v>479</v>
      </c>
      <c r="J255" s="11" t="s">
        <v>475</v>
      </c>
      <c r="K255" s="11"/>
      <c r="L255" s="11"/>
      <c r="M255" s="6"/>
    </row>
    <row r="256" spans="1:13" s="6" customFormat="1" ht="58" x14ac:dyDescent="0.35">
      <c r="A256" s="11" t="s">
        <v>100</v>
      </c>
      <c r="B256" s="11" t="s">
        <v>790</v>
      </c>
      <c r="C256" s="18">
        <v>69058</v>
      </c>
      <c r="D256" s="11">
        <v>2010</v>
      </c>
      <c r="E256" s="12" t="s">
        <v>466</v>
      </c>
      <c r="F256" s="11" t="s">
        <v>4</v>
      </c>
      <c r="G256" s="1">
        <v>9</v>
      </c>
      <c r="H256" s="17" t="s">
        <v>742</v>
      </c>
      <c r="I256" s="11" t="s">
        <v>479</v>
      </c>
      <c r="J256" s="11" t="s">
        <v>475</v>
      </c>
      <c r="K256" s="11"/>
      <c r="L256" s="11"/>
    </row>
    <row r="257" spans="1:13" s="6" customFormat="1" ht="58" x14ac:dyDescent="0.35">
      <c r="A257" s="11" t="s">
        <v>101</v>
      </c>
      <c r="B257" s="11" t="s">
        <v>790</v>
      </c>
      <c r="C257" s="18">
        <v>70800</v>
      </c>
      <c r="D257" s="11">
        <v>1909</v>
      </c>
      <c r="E257" s="12" t="s">
        <v>466</v>
      </c>
      <c r="F257" s="11" t="s">
        <v>33</v>
      </c>
      <c r="G257" s="1">
        <v>110</v>
      </c>
      <c r="H257" s="17" t="s">
        <v>743</v>
      </c>
      <c r="I257" s="7" t="s">
        <v>479</v>
      </c>
      <c r="J257" s="7" t="s">
        <v>475</v>
      </c>
      <c r="K257" s="1"/>
      <c r="L257" s="1"/>
      <c r="M257"/>
    </row>
    <row r="258" spans="1:13" ht="43.5" x14ac:dyDescent="0.35">
      <c r="A258" s="1" t="s">
        <v>102</v>
      </c>
      <c r="B258" s="7" t="s">
        <v>793</v>
      </c>
      <c r="C258" s="18">
        <v>73570</v>
      </c>
      <c r="D258" s="1">
        <v>1992</v>
      </c>
      <c r="E258" s="8" t="s">
        <v>467</v>
      </c>
      <c r="F258" s="1" t="s">
        <v>12</v>
      </c>
      <c r="G258" s="1">
        <v>27</v>
      </c>
      <c r="H258" s="17" t="s">
        <v>744</v>
      </c>
      <c r="I258" s="11" t="s">
        <v>479</v>
      </c>
      <c r="J258" s="11" t="s">
        <v>474</v>
      </c>
      <c r="K258" s="11"/>
      <c r="L258" s="11"/>
      <c r="M258" s="6"/>
    </row>
    <row r="259" spans="1:13" s="6" customFormat="1" ht="58" x14ac:dyDescent="0.35">
      <c r="A259" s="11" t="s">
        <v>103</v>
      </c>
      <c r="B259" s="11" t="s">
        <v>791</v>
      </c>
      <c r="C259" s="18">
        <v>70622</v>
      </c>
      <c r="D259" s="11">
        <v>1983</v>
      </c>
      <c r="E259" s="12" t="s">
        <v>467</v>
      </c>
      <c r="F259" s="11" t="s">
        <v>104</v>
      </c>
      <c r="G259" s="1">
        <v>36</v>
      </c>
      <c r="H259" s="17" t="s">
        <v>745</v>
      </c>
      <c r="I259" s="7" t="s">
        <v>479</v>
      </c>
      <c r="J259" s="7" t="s">
        <v>474</v>
      </c>
      <c r="K259" s="1"/>
      <c r="L259" s="1"/>
      <c r="M259"/>
    </row>
    <row r="260" spans="1:13" s="6" customFormat="1" ht="58" x14ac:dyDescent="0.35">
      <c r="A260" s="11" t="s">
        <v>105</v>
      </c>
      <c r="B260" s="11" t="s">
        <v>795</v>
      </c>
      <c r="C260" s="18">
        <v>76934</v>
      </c>
      <c r="D260" s="11">
        <v>1910</v>
      </c>
      <c r="E260" s="12" t="s">
        <v>466</v>
      </c>
      <c r="F260" s="11" t="s">
        <v>106</v>
      </c>
      <c r="G260" s="1">
        <v>109</v>
      </c>
      <c r="H260" s="17" t="s">
        <v>746</v>
      </c>
      <c r="I260" s="8" t="s">
        <v>479</v>
      </c>
      <c r="J260" s="8" t="s">
        <v>475</v>
      </c>
      <c r="K260" s="8"/>
      <c r="L260" s="8"/>
      <c r="M260"/>
    </row>
    <row r="261" spans="1:13" ht="58" x14ac:dyDescent="0.35">
      <c r="A261" s="1" t="s">
        <v>331</v>
      </c>
      <c r="B261" s="8" t="s">
        <v>789</v>
      </c>
      <c r="C261" s="18">
        <v>79386</v>
      </c>
      <c r="D261" s="1">
        <v>1910</v>
      </c>
      <c r="E261" s="8" t="s">
        <v>466</v>
      </c>
      <c r="F261" s="1" t="s">
        <v>75</v>
      </c>
      <c r="G261" s="1">
        <v>109</v>
      </c>
      <c r="H261" s="17" t="s">
        <v>570</v>
      </c>
      <c r="I261" s="8" t="s">
        <v>479</v>
      </c>
      <c r="J261" s="8" t="s">
        <v>475</v>
      </c>
    </row>
    <row r="262" spans="1:13" ht="58" x14ac:dyDescent="0.35">
      <c r="A262" t="s">
        <v>403</v>
      </c>
      <c r="B262" s="8" t="s">
        <v>793</v>
      </c>
      <c r="C262" s="18">
        <v>70821</v>
      </c>
      <c r="D262">
        <v>2015</v>
      </c>
      <c r="E262" s="8" t="s">
        <v>466</v>
      </c>
      <c r="F262" t="s">
        <v>1</v>
      </c>
      <c r="G262" s="1">
        <v>4</v>
      </c>
      <c r="H262" s="17" t="s">
        <v>747</v>
      </c>
      <c r="I262" s="8" t="s">
        <v>479</v>
      </c>
      <c r="J262" s="8" t="s">
        <v>475</v>
      </c>
      <c r="K262" s="1"/>
      <c r="L262" s="1"/>
    </row>
    <row r="263" spans="1:13" ht="58" x14ac:dyDescent="0.35">
      <c r="A263" s="1" t="s">
        <v>107</v>
      </c>
      <c r="B263" s="8" t="s">
        <v>790</v>
      </c>
      <c r="C263" s="18">
        <v>72461</v>
      </c>
      <c r="D263" s="1">
        <v>1885</v>
      </c>
      <c r="E263" s="8" t="s">
        <v>466</v>
      </c>
      <c r="F263" s="1" t="s">
        <v>108</v>
      </c>
      <c r="G263" s="1">
        <v>134</v>
      </c>
      <c r="H263" s="17" t="s">
        <v>748</v>
      </c>
      <c r="I263" s="8" t="s">
        <v>479</v>
      </c>
      <c r="J263" s="8" t="s">
        <v>475</v>
      </c>
      <c r="K263" s="8"/>
      <c r="L263" s="8"/>
    </row>
    <row r="264" spans="1:13" ht="58" x14ac:dyDescent="0.35">
      <c r="A264" s="1" t="s">
        <v>109</v>
      </c>
      <c r="B264" s="7" t="s">
        <v>790</v>
      </c>
      <c r="C264" s="18">
        <v>70200</v>
      </c>
      <c r="D264" s="1">
        <v>2010</v>
      </c>
      <c r="E264" s="8" t="s">
        <v>466</v>
      </c>
      <c r="F264" s="1" t="s">
        <v>4</v>
      </c>
      <c r="G264" s="1">
        <v>9</v>
      </c>
      <c r="H264" s="17" t="s">
        <v>542</v>
      </c>
      <c r="I264" s="7" t="s">
        <v>479</v>
      </c>
      <c r="J264" s="7" t="s">
        <v>475</v>
      </c>
      <c r="K264" s="1"/>
      <c r="L264" s="1"/>
    </row>
    <row r="265" spans="1:13" ht="58" x14ac:dyDescent="0.35">
      <c r="A265" s="1" t="s">
        <v>110</v>
      </c>
      <c r="B265" s="7" t="s">
        <v>791</v>
      </c>
      <c r="C265" s="18">
        <v>67480</v>
      </c>
      <c r="D265" s="1">
        <v>2001</v>
      </c>
      <c r="E265" s="8" t="s">
        <v>466</v>
      </c>
      <c r="F265" s="1" t="s">
        <v>464</v>
      </c>
      <c r="G265" s="1">
        <v>18</v>
      </c>
      <c r="H265" s="17" t="s">
        <v>735</v>
      </c>
      <c r="I265" s="7" t="s">
        <v>479</v>
      </c>
      <c r="J265" s="7" t="s">
        <v>475</v>
      </c>
      <c r="K265" s="1"/>
      <c r="L265" s="1"/>
    </row>
    <row r="266" spans="1:13" ht="58" x14ac:dyDescent="0.35">
      <c r="A266" s="1" t="s">
        <v>390</v>
      </c>
      <c r="B266" s="7" t="s">
        <v>796</v>
      </c>
      <c r="C266" s="18">
        <v>83657</v>
      </c>
      <c r="D266" s="1">
        <v>2015</v>
      </c>
      <c r="E266" s="8" t="s">
        <v>466</v>
      </c>
      <c r="F266" s="1" t="s">
        <v>1</v>
      </c>
      <c r="G266" s="1">
        <v>4</v>
      </c>
      <c r="H266" s="17" t="s">
        <v>751</v>
      </c>
      <c r="I266" s="11" t="s">
        <v>479</v>
      </c>
      <c r="J266" s="11" t="s">
        <v>475</v>
      </c>
      <c r="K266" s="11"/>
      <c r="L266" s="11"/>
      <c r="M266" s="6"/>
    </row>
    <row r="267" spans="1:13" ht="58" x14ac:dyDescent="0.35">
      <c r="A267" s="1" t="s">
        <v>111</v>
      </c>
      <c r="B267" s="7" t="s">
        <v>796</v>
      </c>
      <c r="C267" s="18">
        <v>81853</v>
      </c>
      <c r="D267" s="1">
        <v>1885</v>
      </c>
      <c r="E267" s="8" t="s">
        <v>466</v>
      </c>
      <c r="F267" s="1" t="s">
        <v>33</v>
      </c>
      <c r="G267" s="1">
        <v>134</v>
      </c>
      <c r="H267" s="17" t="s">
        <v>752</v>
      </c>
      <c r="I267" s="7" t="s">
        <v>479</v>
      </c>
      <c r="J267" s="7" t="s">
        <v>475</v>
      </c>
      <c r="K267" s="1"/>
      <c r="L267" s="1"/>
    </row>
    <row r="268" spans="1:13" ht="58" x14ac:dyDescent="0.35">
      <c r="A268" s="1" t="s">
        <v>112</v>
      </c>
      <c r="B268" s="7" t="s">
        <v>796</v>
      </c>
      <c r="C268" s="18">
        <v>79490</v>
      </c>
      <c r="D268" s="1">
        <v>1910</v>
      </c>
      <c r="E268" s="8" t="s">
        <v>466</v>
      </c>
      <c r="F268" s="1" t="s">
        <v>113</v>
      </c>
      <c r="G268" s="1">
        <v>109</v>
      </c>
      <c r="H268" s="17" t="s">
        <v>753</v>
      </c>
      <c r="I268" s="7" t="s">
        <v>479</v>
      </c>
      <c r="J268" s="7" t="s">
        <v>475</v>
      </c>
      <c r="K268" s="1"/>
      <c r="L268" s="1"/>
    </row>
    <row r="269" spans="1:13" ht="58" x14ac:dyDescent="0.35">
      <c r="A269" s="1" t="s">
        <v>114</v>
      </c>
      <c r="B269" s="7" t="s">
        <v>790</v>
      </c>
      <c r="C269" s="18">
        <v>68629</v>
      </c>
      <c r="D269" s="1">
        <v>2005</v>
      </c>
      <c r="E269" s="8" t="s">
        <v>466</v>
      </c>
      <c r="F269" s="1" t="s">
        <v>4</v>
      </c>
      <c r="G269" s="1">
        <v>14</v>
      </c>
      <c r="H269" s="17" t="s">
        <v>754</v>
      </c>
      <c r="I269" s="7" t="s">
        <v>479</v>
      </c>
      <c r="J269" s="7" t="s">
        <v>475</v>
      </c>
      <c r="K269" s="1"/>
      <c r="L269" s="1"/>
    </row>
    <row r="270" spans="1:13" ht="58" x14ac:dyDescent="0.35">
      <c r="A270" s="1" t="s">
        <v>391</v>
      </c>
      <c r="B270" s="7" t="s">
        <v>794</v>
      </c>
      <c r="C270" s="18">
        <v>78177</v>
      </c>
      <c r="D270" s="1">
        <v>1987</v>
      </c>
      <c r="E270" s="8" t="s">
        <v>466</v>
      </c>
      <c r="F270" s="1" t="s">
        <v>150</v>
      </c>
      <c r="G270" s="1">
        <v>32</v>
      </c>
      <c r="H270" s="17" t="s">
        <v>755</v>
      </c>
      <c r="I270" s="7" t="s">
        <v>479</v>
      </c>
      <c r="J270" s="7" t="s">
        <v>475</v>
      </c>
    </row>
    <row r="271" spans="1:13" ht="58" x14ac:dyDescent="0.35">
      <c r="A271" s="1" t="s">
        <v>115</v>
      </c>
      <c r="B271" s="7" t="s">
        <v>795</v>
      </c>
      <c r="C271" s="18">
        <v>77629</v>
      </c>
      <c r="D271" s="1">
        <v>2010</v>
      </c>
      <c r="E271" s="8" t="s">
        <v>466</v>
      </c>
      <c r="F271" s="1" t="s">
        <v>4</v>
      </c>
      <c r="G271" s="1">
        <v>9</v>
      </c>
      <c r="H271" s="17" t="s">
        <v>756</v>
      </c>
      <c r="I271" s="7" t="s">
        <v>479</v>
      </c>
      <c r="J271" s="7" t="s">
        <v>475</v>
      </c>
      <c r="K271" s="1"/>
      <c r="L271" s="1"/>
    </row>
    <row r="272" spans="1:13" ht="58" x14ac:dyDescent="0.35">
      <c r="A272" s="1" t="s">
        <v>116</v>
      </c>
      <c r="B272" s="7" t="s">
        <v>796</v>
      </c>
      <c r="C272" s="18">
        <v>81164</v>
      </c>
      <c r="D272" s="1">
        <v>1924</v>
      </c>
      <c r="E272" s="8" t="s">
        <v>466</v>
      </c>
      <c r="F272" s="1" t="s">
        <v>117</v>
      </c>
      <c r="G272" s="1">
        <v>95</v>
      </c>
      <c r="H272" s="17" t="s">
        <v>757</v>
      </c>
      <c r="I272" s="7" t="s">
        <v>479</v>
      </c>
      <c r="J272" s="7" t="s">
        <v>475</v>
      </c>
      <c r="K272" s="1"/>
      <c r="L272" s="1"/>
    </row>
    <row r="273" spans="1:13" ht="58" x14ac:dyDescent="0.35">
      <c r="A273" s="1" t="s">
        <v>393</v>
      </c>
      <c r="B273" s="7" t="s">
        <v>789</v>
      </c>
      <c r="C273" s="18">
        <v>77383</v>
      </c>
      <c r="D273" s="1">
        <v>1910</v>
      </c>
      <c r="E273" s="8" t="s">
        <v>466</v>
      </c>
      <c r="F273" s="1" t="s">
        <v>121</v>
      </c>
      <c r="G273" s="1">
        <v>109</v>
      </c>
      <c r="H273" s="17" t="s">
        <v>758</v>
      </c>
      <c r="I273" s="7" t="s">
        <v>479</v>
      </c>
      <c r="J273" s="7" t="s">
        <v>475</v>
      </c>
      <c r="K273" s="1"/>
      <c r="L273" s="1"/>
    </row>
    <row r="274" spans="1:13" ht="43.5" x14ac:dyDescent="0.35">
      <c r="A274" s="1" t="s">
        <v>118</v>
      </c>
      <c r="B274" s="7" t="s">
        <v>793</v>
      </c>
      <c r="C274" s="18">
        <v>68879</v>
      </c>
      <c r="D274" s="1">
        <v>1964</v>
      </c>
      <c r="E274" s="8" t="s">
        <v>467</v>
      </c>
      <c r="F274" s="1" t="s">
        <v>119</v>
      </c>
      <c r="G274" s="1">
        <v>55</v>
      </c>
      <c r="H274" s="17" t="s">
        <v>759</v>
      </c>
      <c r="I274" s="11" t="s">
        <v>479</v>
      </c>
      <c r="J274" s="11" t="s">
        <v>474</v>
      </c>
      <c r="K274" s="11"/>
      <c r="L274" s="11"/>
      <c r="M274" s="6"/>
    </row>
    <row r="275" spans="1:13" s="6" customFormat="1" ht="58" x14ac:dyDescent="0.35">
      <c r="A275" s="11" t="s">
        <v>408</v>
      </c>
      <c r="B275" s="11" t="s">
        <v>796</v>
      </c>
      <c r="C275" s="18">
        <v>71954</v>
      </c>
      <c r="D275" s="11">
        <v>2015</v>
      </c>
      <c r="E275" s="12" t="s">
        <v>466</v>
      </c>
      <c r="F275" s="11" t="s">
        <v>1</v>
      </c>
      <c r="G275" s="1">
        <v>4</v>
      </c>
      <c r="H275" s="17" t="s">
        <v>760</v>
      </c>
      <c r="I275" s="7" t="s">
        <v>479</v>
      </c>
      <c r="J275" s="7" t="s">
        <v>475</v>
      </c>
      <c r="K275"/>
      <c r="L275"/>
      <c r="M275"/>
    </row>
    <row r="276" spans="1:13" ht="58" x14ac:dyDescent="0.35">
      <c r="A276" s="1" t="s">
        <v>10</v>
      </c>
      <c r="B276" s="7" t="s">
        <v>796</v>
      </c>
      <c r="C276" s="18">
        <v>78279</v>
      </c>
      <c r="D276" s="1">
        <v>2005</v>
      </c>
      <c r="E276" s="1" t="s">
        <v>466</v>
      </c>
      <c r="F276" s="1" t="s">
        <v>1</v>
      </c>
      <c r="G276" s="1">
        <v>14</v>
      </c>
      <c r="H276" s="17" t="s">
        <v>761</v>
      </c>
      <c r="I276" s="11" t="s">
        <v>479</v>
      </c>
      <c r="J276" s="11" t="s">
        <v>475</v>
      </c>
      <c r="K276" s="11"/>
      <c r="L276" s="11"/>
      <c r="M276" s="6"/>
    </row>
    <row r="277" spans="1:13" ht="58" x14ac:dyDescent="0.35">
      <c r="A277" s="5" t="s">
        <v>423</v>
      </c>
      <c r="B277" s="5" t="s">
        <v>793</v>
      </c>
      <c r="C277" s="18">
        <v>71660</v>
      </c>
      <c r="D277" s="4">
        <v>1935</v>
      </c>
      <c r="E277" s="14" t="s">
        <v>467</v>
      </c>
      <c r="F277" s="5" t="s">
        <v>440</v>
      </c>
      <c r="G277" s="1">
        <v>84</v>
      </c>
      <c r="H277" s="17" t="s">
        <v>762</v>
      </c>
      <c r="I277" s="7" t="s">
        <v>479</v>
      </c>
      <c r="J277" s="7" t="s">
        <v>474</v>
      </c>
      <c r="K277" s="1"/>
      <c r="L277" s="1"/>
    </row>
    <row r="278" spans="1:13" ht="58" x14ac:dyDescent="0.35">
      <c r="A278" s="1" t="s">
        <v>120</v>
      </c>
      <c r="B278" s="7" t="s">
        <v>789</v>
      </c>
      <c r="C278" s="18">
        <v>72271</v>
      </c>
      <c r="D278" s="1">
        <v>1910</v>
      </c>
      <c r="E278" s="8" t="s">
        <v>466</v>
      </c>
      <c r="F278" s="1" t="s">
        <v>121</v>
      </c>
      <c r="G278" s="1">
        <v>109</v>
      </c>
      <c r="H278" s="17" t="s">
        <v>763</v>
      </c>
      <c r="I278" s="7" t="s">
        <v>479</v>
      </c>
      <c r="J278" s="7" t="s">
        <v>475</v>
      </c>
      <c r="K278" s="1"/>
      <c r="L278" s="1"/>
    </row>
    <row r="279" spans="1:13" ht="58" x14ac:dyDescent="0.35">
      <c r="A279" s="1" t="s">
        <v>394</v>
      </c>
      <c r="B279" s="7" t="s">
        <v>793</v>
      </c>
      <c r="C279" s="18">
        <v>80215</v>
      </c>
      <c r="D279" s="1">
        <v>2017</v>
      </c>
      <c r="E279" s="8" t="s">
        <v>470</v>
      </c>
      <c r="F279" s="1" t="s">
        <v>24</v>
      </c>
      <c r="G279" s="1">
        <v>2</v>
      </c>
      <c r="H279" s="17" t="s">
        <v>764</v>
      </c>
      <c r="I279" s="7" t="s">
        <v>479</v>
      </c>
      <c r="J279" s="7" t="s">
        <v>785</v>
      </c>
      <c r="K279" s="1"/>
      <c r="L279" s="1"/>
    </row>
    <row r="280" spans="1:13" ht="43.5" x14ac:dyDescent="0.35">
      <c r="A280" s="1" t="s">
        <v>122</v>
      </c>
      <c r="B280" s="7" t="s">
        <v>793</v>
      </c>
      <c r="C280" s="18">
        <v>75055</v>
      </c>
      <c r="D280" s="1">
        <v>1934</v>
      </c>
      <c r="E280" s="8" t="s">
        <v>467</v>
      </c>
      <c r="F280" s="1" t="s">
        <v>123</v>
      </c>
      <c r="G280" s="1">
        <v>85</v>
      </c>
      <c r="H280" s="17" t="s">
        <v>765</v>
      </c>
      <c r="I280" s="7" t="s">
        <v>479</v>
      </c>
      <c r="J280" s="7" t="s">
        <v>474</v>
      </c>
      <c r="K280" s="1"/>
      <c r="L280" s="1"/>
    </row>
    <row r="281" spans="1:13" ht="72.5" x14ac:dyDescent="0.35">
      <c r="A281" s="1" t="s">
        <v>124</v>
      </c>
      <c r="B281" s="7" t="s">
        <v>791</v>
      </c>
      <c r="C281" s="18">
        <v>64451</v>
      </c>
      <c r="D281" s="1">
        <v>1992</v>
      </c>
      <c r="E281" s="8" t="s">
        <v>467</v>
      </c>
      <c r="F281" s="1" t="s">
        <v>12</v>
      </c>
      <c r="G281" s="1">
        <v>27</v>
      </c>
      <c r="H281" s="17" t="s">
        <v>766</v>
      </c>
      <c r="I281" s="7" t="s">
        <v>479</v>
      </c>
      <c r="J281" s="7" t="s">
        <v>474</v>
      </c>
      <c r="K281" s="1"/>
      <c r="L281" s="1"/>
    </row>
    <row r="282" spans="1:13" ht="58" x14ac:dyDescent="0.35">
      <c r="A282" s="1" t="s">
        <v>125</v>
      </c>
      <c r="B282" s="7" t="s">
        <v>793</v>
      </c>
      <c r="C282" s="18">
        <v>65935</v>
      </c>
      <c r="D282" s="1">
        <v>1992</v>
      </c>
      <c r="E282" s="8" t="s">
        <v>467</v>
      </c>
      <c r="F282" s="1" t="s">
        <v>12</v>
      </c>
      <c r="G282" s="1">
        <v>27</v>
      </c>
      <c r="H282" s="17" t="s">
        <v>767</v>
      </c>
      <c r="I282" s="7" t="s">
        <v>479</v>
      </c>
      <c r="J282" s="7" t="s">
        <v>474</v>
      </c>
      <c r="K282" s="1"/>
      <c r="L282" s="1"/>
    </row>
    <row r="283" spans="1:13" ht="58" x14ac:dyDescent="0.35">
      <c r="A283" s="1" t="s">
        <v>126</v>
      </c>
      <c r="B283" s="7" t="s">
        <v>795</v>
      </c>
      <c r="C283" s="18">
        <v>82425</v>
      </c>
      <c r="D283" s="1">
        <v>2010</v>
      </c>
      <c r="E283" s="8" t="s">
        <v>466</v>
      </c>
      <c r="F283" s="1" t="s">
        <v>4</v>
      </c>
      <c r="G283" s="1">
        <v>9</v>
      </c>
      <c r="H283" s="17" t="s">
        <v>768</v>
      </c>
      <c r="I283" s="8" t="s">
        <v>479</v>
      </c>
      <c r="J283" s="8" t="s">
        <v>475</v>
      </c>
      <c r="K283" s="8"/>
      <c r="L283" s="8"/>
    </row>
    <row r="284" spans="1:13" ht="14.4" customHeight="1" x14ac:dyDescent="0.35">
      <c r="A284" s="8" t="s">
        <v>395</v>
      </c>
      <c r="B284" s="8" t="s">
        <v>789</v>
      </c>
      <c r="C284" s="18">
        <v>81543</v>
      </c>
      <c r="D284" s="8">
        <v>1910</v>
      </c>
      <c r="E284" s="8" t="s">
        <v>466</v>
      </c>
      <c r="F284" s="8" t="s">
        <v>459</v>
      </c>
      <c r="G284" s="1">
        <v>109</v>
      </c>
      <c r="H284" s="17" t="s">
        <v>769</v>
      </c>
      <c r="I284" s="11" t="s">
        <v>479</v>
      </c>
      <c r="J284" s="11" t="s">
        <v>475</v>
      </c>
      <c r="K284" s="11"/>
      <c r="L284" s="11"/>
      <c r="M284" s="6"/>
    </row>
    <row r="285" spans="1:13" ht="58" x14ac:dyDescent="0.35">
      <c r="A285" s="1" t="s">
        <v>127</v>
      </c>
      <c r="B285" s="7" t="s">
        <v>792</v>
      </c>
      <c r="C285" s="18">
        <v>78776</v>
      </c>
      <c r="D285" s="1">
        <v>2005</v>
      </c>
      <c r="E285" s="8" t="s">
        <v>466</v>
      </c>
      <c r="F285" s="1" t="s">
        <v>4</v>
      </c>
      <c r="G285" s="1">
        <v>14</v>
      </c>
      <c r="H285" s="17" t="s">
        <v>770</v>
      </c>
      <c r="I285" s="7" t="s">
        <v>479</v>
      </c>
      <c r="J285" s="7" t="s">
        <v>475</v>
      </c>
      <c r="K285" s="1"/>
      <c r="L285" s="1"/>
    </row>
    <row r="286" spans="1:13" ht="58" x14ac:dyDescent="0.35">
      <c r="A286" s="1" t="s">
        <v>128</v>
      </c>
      <c r="B286" s="7" t="s">
        <v>795</v>
      </c>
      <c r="C286" s="18">
        <v>71063</v>
      </c>
      <c r="D286" s="1">
        <v>2005</v>
      </c>
      <c r="E286" s="8" t="s">
        <v>466</v>
      </c>
      <c r="F286" s="1" t="s">
        <v>4</v>
      </c>
      <c r="G286" s="1">
        <v>14</v>
      </c>
      <c r="H286" s="17" t="s">
        <v>771</v>
      </c>
      <c r="I286" s="11" t="s">
        <v>479</v>
      </c>
      <c r="J286" s="11" t="s">
        <v>475</v>
      </c>
      <c r="K286" s="11"/>
      <c r="L286" s="11"/>
      <c r="M286" s="6"/>
    </row>
    <row r="287" spans="1:13" ht="58" x14ac:dyDescent="0.35">
      <c r="A287" s="9" t="s">
        <v>129</v>
      </c>
      <c r="B287" s="7" t="s">
        <v>796</v>
      </c>
      <c r="C287" s="18">
        <v>78240</v>
      </c>
      <c r="D287" s="9">
        <v>1857</v>
      </c>
      <c r="E287" s="8" t="s">
        <v>466</v>
      </c>
      <c r="F287" s="9" t="s">
        <v>130</v>
      </c>
      <c r="G287" s="9">
        <v>162</v>
      </c>
      <c r="H287" s="17" t="s">
        <v>772</v>
      </c>
      <c r="I287" s="11" t="s">
        <v>479</v>
      </c>
      <c r="J287" s="11" t="s">
        <v>475</v>
      </c>
      <c r="K287" s="11"/>
      <c r="L287" s="11"/>
      <c r="M287" s="6"/>
    </row>
    <row r="288" spans="1:13" s="6" customFormat="1" ht="58" x14ac:dyDescent="0.35">
      <c r="A288" s="11" t="s">
        <v>131</v>
      </c>
      <c r="B288" s="11" t="s">
        <v>793</v>
      </c>
      <c r="C288" s="18">
        <v>90048</v>
      </c>
      <c r="D288" s="11">
        <v>1934</v>
      </c>
      <c r="E288" s="12" t="s">
        <v>467</v>
      </c>
      <c r="F288" s="11" t="s">
        <v>132</v>
      </c>
      <c r="G288" s="1">
        <v>85</v>
      </c>
      <c r="H288" s="17" t="s">
        <v>497</v>
      </c>
      <c r="I288" s="11" t="s">
        <v>479</v>
      </c>
      <c r="J288" s="11" t="s">
        <v>474</v>
      </c>
      <c r="K288" s="11"/>
      <c r="L288" s="11"/>
    </row>
    <row r="289" spans="1:12" ht="58" x14ac:dyDescent="0.35">
      <c r="A289" s="1" t="s">
        <v>133</v>
      </c>
      <c r="B289" s="7" t="s">
        <v>795</v>
      </c>
      <c r="C289" s="18">
        <v>76491</v>
      </c>
      <c r="D289" s="1">
        <v>1951</v>
      </c>
      <c r="E289" s="8" t="s">
        <v>466</v>
      </c>
      <c r="F289" s="1" t="s">
        <v>134</v>
      </c>
      <c r="G289" s="1">
        <v>68</v>
      </c>
      <c r="H289" s="17" t="s">
        <v>773</v>
      </c>
      <c r="I289" s="7" t="s">
        <v>479</v>
      </c>
      <c r="J289" s="7" t="s">
        <v>475</v>
      </c>
      <c r="K289" s="1"/>
      <c r="L289" s="1"/>
    </row>
    <row r="290" spans="1:12" ht="58" x14ac:dyDescent="0.35">
      <c r="A290" s="1" t="s">
        <v>135</v>
      </c>
      <c r="B290" s="7" t="s">
        <v>790</v>
      </c>
      <c r="C290" s="18">
        <v>74048</v>
      </c>
      <c r="D290" s="1">
        <v>1885</v>
      </c>
      <c r="E290" s="8" t="s">
        <v>466</v>
      </c>
      <c r="F290" s="1" t="s">
        <v>136</v>
      </c>
      <c r="G290" s="1">
        <v>134</v>
      </c>
      <c r="H290" s="17" t="s">
        <v>774</v>
      </c>
      <c r="I290" s="7" t="s">
        <v>479</v>
      </c>
      <c r="J290" s="7" t="s">
        <v>475</v>
      </c>
      <c r="K290" s="1"/>
      <c r="L290" s="1"/>
    </row>
    <row r="291" spans="1:12" ht="58" x14ac:dyDescent="0.35">
      <c r="A291" s="1" t="s">
        <v>137</v>
      </c>
      <c r="B291" s="7" t="s">
        <v>793</v>
      </c>
      <c r="C291" s="18">
        <v>61320</v>
      </c>
      <c r="D291" s="1">
        <v>1997</v>
      </c>
      <c r="E291" s="8" t="s">
        <v>467</v>
      </c>
      <c r="F291" s="1" t="s">
        <v>138</v>
      </c>
      <c r="G291" s="1">
        <v>22</v>
      </c>
      <c r="H291" s="17" t="s">
        <v>775</v>
      </c>
      <c r="I291" s="7" t="s">
        <v>479</v>
      </c>
      <c r="J291" s="7" t="s">
        <v>474</v>
      </c>
      <c r="K291" s="1"/>
      <c r="L291" s="1"/>
    </row>
    <row r="292" spans="1:12" ht="58" x14ac:dyDescent="0.35">
      <c r="A292" s="1" t="s">
        <v>139</v>
      </c>
      <c r="B292" s="7" t="s">
        <v>796</v>
      </c>
      <c r="C292" s="18">
        <v>80604</v>
      </c>
      <c r="D292" s="1">
        <v>2005</v>
      </c>
      <c r="E292" s="8" t="s">
        <v>466</v>
      </c>
      <c r="F292" s="1" t="s">
        <v>1</v>
      </c>
      <c r="G292" s="1">
        <v>14</v>
      </c>
      <c r="H292" s="17" t="s">
        <v>776</v>
      </c>
      <c r="I292" s="7" t="s">
        <v>479</v>
      </c>
      <c r="J292" s="7" t="s">
        <v>475</v>
      </c>
      <c r="K292" s="1"/>
      <c r="L292" s="1"/>
    </row>
    <row r="293" spans="1:12" ht="58" x14ac:dyDescent="0.35">
      <c r="A293" s="1" t="s">
        <v>140</v>
      </c>
      <c r="B293" s="7" t="s">
        <v>789</v>
      </c>
      <c r="C293" s="18">
        <v>72756</v>
      </c>
      <c r="D293" s="1">
        <v>1874</v>
      </c>
      <c r="E293" s="8" t="s">
        <v>466</v>
      </c>
      <c r="F293" s="1" t="s">
        <v>33</v>
      </c>
      <c r="G293" s="1">
        <v>145</v>
      </c>
      <c r="H293" s="17" t="s">
        <v>613</v>
      </c>
      <c r="I293" s="7" t="s">
        <v>479</v>
      </c>
      <c r="J293" s="7" t="s">
        <v>475</v>
      </c>
      <c r="K293" s="1"/>
      <c r="L293" s="1"/>
    </row>
    <row r="294" spans="1:12" ht="58" x14ac:dyDescent="0.35">
      <c r="A294" s="1" t="s">
        <v>141</v>
      </c>
      <c r="B294" s="7" t="s">
        <v>795</v>
      </c>
      <c r="C294" s="18">
        <v>68538</v>
      </c>
      <c r="D294" s="1">
        <v>2005</v>
      </c>
      <c r="E294" s="8" t="s">
        <v>466</v>
      </c>
      <c r="F294" s="1" t="s">
        <v>142</v>
      </c>
      <c r="G294" s="1">
        <v>14</v>
      </c>
      <c r="H294" s="17" t="s">
        <v>777</v>
      </c>
      <c r="I294" s="8" t="s">
        <v>479</v>
      </c>
      <c r="J294" s="8" t="s">
        <v>475</v>
      </c>
      <c r="K294" s="8"/>
      <c r="L294" s="8"/>
    </row>
    <row r="295" spans="1:12" ht="58" x14ac:dyDescent="0.35">
      <c r="A295" s="8" t="s">
        <v>352</v>
      </c>
      <c r="B295" s="8" t="s">
        <v>789</v>
      </c>
      <c r="C295" s="18">
        <v>79644</v>
      </c>
      <c r="D295" s="8">
        <v>1922</v>
      </c>
      <c r="E295" s="8" t="s">
        <v>466</v>
      </c>
      <c r="F295" s="8" t="s">
        <v>452</v>
      </c>
      <c r="G295" s="1">
        <v>97</v>
      </c>
      <c r="H295" s="17" t="s">
        <v>778</v>
      </c>
      <c r="I295" s="8" t="s">
        <v>479</v>
      </c>
      <c r="J295" s="8" t="s">
        <v>475</v>
      </c>
      <c r="K295" s="1"/>
      <c r="L295" s="1"/>
    </row>
    <row r="296" spans="1:12" ht="58" x14ac:dyDescent="0.35">
      <c r="A296" s="1" t="s">
        <v>144</v>
      </c>
      <c r="B296" s="8" t="s">
        <v>789</v>
      </c>
      <c r="C296" s="18">
        <v>76444</v>
      </c>
      <c r="D296" s="1">
        <v>1874</v>
      </c>
      <c r="E296" s="8" t="s">
        <v>466</v>
      </c>
      <c r="F296" s="1" t="s">
        <v>145</v>
      </c>
      <c r="G296" s="1">
        <v>145</v>
      </c>
      <c r="H296" s="17" t="s">
        <v>779</v>
      </c>
      <c r="I296" s="8" t="s">
        <v>479</v>
      </c>
      <c r="J296" s="8" t="s">
        <v>475</v>
      </c>
      <c r="K296" s="1"/>
      <c r="L296" s="1"/>
    </row>
    <row r="297" spans="1:12" ht="58" x14ac:dyDescent="0.35">
      <c r="A297" s="1" t="s">
        <v>146</v>
      </c>
      <c r="B297" s="8" t="s">
        <v>791</v>
      </c>
      <c r="C297" s="18">
        <v>73116</v>
      </c>
      <c r="D297" s="1">
        <v>2005</v>
      </c>
      <c r="E297" s="8" t="s">
        <v>466</v>
      </c>
      <c r="F297" s="1" t="s">
        <v>147</v>
      </c>
      <c r="G297" s="1">
        <v>14</v>
      </c>
      <c r="H297" s="17" t="s">
        <v>780</v>
      </c>
      <c r="I297" s="8" t="s">
        <v>479</v>
      </c>
      <c r="J297" s="8" t="s">
        <v>475</v>
      </c>
      <c r="K297" s="1"/>
      <c r="L297" s="1"/>
    </row>
    <row r="298" spans="1:12" ht="58" x14ac:dyDescent="0.35">
      <c r="A298" s="1" t="s">
        <v>148</v>
      </c>
      <c r="B298" s="8" t="s">
        <v>790</v>
      </c>
      <c r="C298" s="18">
        <v>75718</v>
      </c>
      <c r="D298" s="1">
        <v>2010</v>
      </c>
      <c r="E298" s="8" t="s">
        <v>466</v>
      </c>
      <c r="F298" s="1" t="s">
        <v>149</v>
      </c>
      <c r="G298" s="1">
        <v>9</v>
      </c>
      <c r="H298" s="17" t="s">
        <v>781</v>
      </c>
      <c r="I298" s="8" t="s">
        <v>479</v>
      </c>
      <c r="J298" s="8" t="s">
        <v>475</v>
      </c>
      <c r="K298" s="1"/>
      <c r="L298" s="1"/>
    </row>
    <row r="299" spans="1:12" ht="58" x14ac:dyDescent="0.35">
      <c r="A299" s="1" t="s">
        <v>13</v>
      </c>
      <c r="B299" s="8" t="s">
        <v>791</v>
      </c>
      <c r="C299" s="18">
        <v>74902</v>
      </c>
      <c r="D299" s="1">
        <v>1964</v>
      </c>
      <c r="E299" s="1" t="s">
        <v>467</v>
      </c>
      <c r="F299" s="1" t="s">
        <v>14</v>
      </c>
      <c r="G299" s="1">
        <v>55</v>
      </c>
      <c r="H299" s="17" t="s">
        <v>782</v>
      </c>
      <c r="I299" s="8" t="s">
        <v>479</v>
      </c>
      <c r="J299" s="8" t="s">
        <v>474</v>
      </c>
      <c r="K299" s="1"/>
      <c r="L299" s="1"/>
    </row>
    <row r="300" spans="1:12" ht="58" x14ac:dyDescent="0.35">
      <c r="A300" s="1" t="s">
        <v>396</v>
      </c>
      <c r="B300" s="8" t="s">
        <v>796</v>
      </c>
      <c r="C300" s="18">
        <v>79907</v>
      </c>
      <c r="D300" s="1">
        <v>2015</v>
      </c>
      <c r="E300" s="8" t="s">
        <v>466</v>
      </c>
      <c r="F300" s="1" t="s">
        <v>1</v>
      </c>
      <c r="G300" s="1">
        <v>4</v>
      </c>
      <c r="H300" s="17" t="s">
        <v>783</v>
      </c>
      <c r="I300" s="8" t="s">
        <v>479</v>
      </c>
      <c r="J300" s="8" t="s">
        <v>475</v>
      </c>
      <c r="K300" s="1"/>
      <c r="L300" s="1"/>
    </row>
    <row r="301" spans="1:12" ht="58" x14ac:dyDescent="0.35">
      <c r="A301" s="1" t="s">
        <v>23</v>
      </c>
      <c r="B301" s="8" t="s">
        <v>794</v>
      </c>
      <c r="C301" s="18">
        <v>69076</v>
      </c>
      <c r="D301" s="1">
        <v>1992</v>
      </c>
      <c r="E301" s="1" t="s">
        <v>467</v>
      </c>
      <c r="F301" s="1" t="s">
        <v>12</v>
      </c>
      <c r="G301" s="1">
        <v>27</v>
      </c>
      <c r="H301" s="17" t="s">
        <v>784</v>
      </c>
      <c r="I301" s="8" t="s">
        <v>479</v>
      </c>
      <c r="J301" s="8" t="s">
        <v>474</v>
      </c>
      <c r="K301" s="9"/>
      <c r="L301" s="9"/>
    </row>
    <row r="310" spans="1:7" x14ac:dyDescent="0.35">
      <c r="A310" t="s">
        <v>885</v>
      </c>
      <c r="B310" t="s">
        <v>888</v>
      </c>
      <c r="G310" s="20">
        <f>16329/300</f>
        <v>54.43</v>
      </c>
    </row>
    <row r="311" spans="1:7" x14ac:dyDescent="0.35">
      <c r="G311" s="20"/>
    </row>
    <row r="312" spans="1:7" x14ac:dyDescent="0.35">
      <c r="A312" t="s">
        <v>886</v>
      </c>
      <c r="B312" t="s">
        <v>887</v>
      </c>
      <c r="G312" s="20">
        <f>11806/203</f>
        <v>58.157635467980299</v>
      </c>
    </row>
    <row r="313" spans="1:7" x14ac:dyDescent="0.35">
      <c r="A313" t="s">
        <v>889</v>
      </c>
      <c r="B313" t="s">
        <v>890</v>
      </c>
      <c r="G313" s="20">
        <f>4490/94</f>
        <v>47.765957446808514</v>
      </c>
    </row>
    <row r="314" spans="1:7" x14ac:dyDescent="0.35">
      <c r="A314" t="s">
        <v>891</v>
      </c>
      <c r="B314" t="s">
        <v>877</v>
      </c>
      <c r="G314">
        <v>2</v>
      </c>
    </row>
    <row r="315" spans="1:7" x14ac:dyDescent="0.35">
      <c r="A315" t="s">
        <v>813</v>
      </c>
      <c r="B315" t="s">
        <v>870</v>
      </c>
      <c r="G315">
        <v>9</v>
      </c>
    </row>
    <row r="316" spans="1:7" x14ac:dyDescent="0.35">
      <c r="A316" t="s">
        <v>892</v>
      </c>
      <c r="B316" t="s">
        <v>834</v>
      </c>
      <c r="G316">
        <v>22</v>
      </c>
    </row>
  </sheetData>
  <autoFilter ref="A1:M301" xr:uid="{C86F15E0-4F14-4B4E-9A2E-01D891ED8ECC}"/>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0009-1433-4A28-9A6A-151824110391}">
  <dimension ref="A1:L13"/>
  <sheetViews>
    <sheetView workbookViewId="0">
      <selection activeCell="A11" sqref="A11:B11"/>
    </sheetView>
  </sheetViews>
  <sheetFormatPr defaultRowHeight="14.5" x14ac:dyDescent="0.35"/>
  <cols>
    <col min="1" max="1" width="46.26953125" bestFit="1" customWidth="1"/>
    <col min="2" max="2" width="16.6328125" customWidth="1"/>
    <col min="5" max="5" width="46.453125" bestFit="1" customWidth="1"/>
    <col min="8" max="8" width="26.08984375" bestFit="1" customWidth="1"/>
  </cols>
  <sheetData>
    <row r="1" spans="1:12" s="19" customFormat="1" x14ac:dyDescent="0.35">
      <c r="A1" s="19" t="s">
        <v>897</v>
      </c>
      <c r="B1" s="19" t="s">
        <v>786</v>
      </c>
      <c r="C1" s="19" t="s">
        <v>798</v>
      </c>
      <c r="D1" s="19" t="s">
        <v>801</v>
      </c>
      <c r="E1" s="19" t="s">
        <v>802</v>
      </c>
      <c r="F1" s="19" t="s">
        <v>803</v>
      </c>
      <c r="G1" s="19" t="s">
        <v>800</v>
      </c>
      <c r="H1" s="19" t="s">
        <v>473</v>
      </c>
      <c r="I1" s="19" t="s">
        <v>478</v>
      </c>
      <c r="J1" s="19" t="s">
        <v>799</v>
      </c>
    </row>
    <row r="2" spans="1:12" x14ac:dyDescent="0.35">
      <c r="A2" t="s">
        <v>407</v>
      </c>
      <c r="B2" t="s">
        <v>788</v>
      </c>
      <c r="C2" s="18">
        <v>58620</v>
      </c>
      <c r="D2">
        <v>2015</v>
      </c>
      <c r="E2" s="8" t="s">
        <v>468</v>
      </c>
      <c r="F2" t="s">
        <v>5</v>
      </c>
      <c r="G2" s="1">
        <v>4</v>
      </c>
      <c r="H2" s="1" t="s">
        <v>480</v>
      </c>
      <c r="I2" s="1" t="s">
        <v>479</v>
      </c>
      <c r="J2" s="1" t="s">
        <v>476</v>
      </c>
      <c r="K2" s="1"/>
      <c r="L2" s="1"/>
    </row>
    <row r="3" spans="1:12" x14ac:dyDescent="0.35">
      <c r="A3" s="1" t="s">
        <v>275</v>
      </c>
      <c r="B3" s="8" t="s">
        <v>788</v>
      </c>
      <c r="C3" s="18">
        <v>64827</v>
      </c>
      <c r="D3" s="1">
        <v>2005</v>
      </c>
      <c r="E3" s="8" t="s">
        <v>468</v>
      </c>
      <c r="F3" s="1" t="s">
        <v>5</v>
      </c>
      <c r="G3" s="1">
        <v>14</v>
      </c>
      <c r="H3" s="8" t="s">
        <v>563</v>
      </c>
      <c r="I3" s="8" t="s">
        <v>479</v>
      </c>
      <c r="J3" s="8" t="s">
        <v>476</v>
      </c>
      <c r="K3" s="1"/>
      <c r="L3" s="1"/>
    </row>
    <row r="4" spans="1:12" x14ac:dyDescent="0.35">
      <c r="A4" t="s">
        <v>401</v>
      </c>
      <c r="B4" s="7" t="s">
        <v>788</v>
      </c>
      <c r="C4" s="18">
        <v>64991</v>
      </c>
      <c r="D4">
        <v>2015</v>
      </c>
      <c r="E4" s="8" t="s">
        <v>468</v>
      </c>
      <c r="F4" t="s">
        <v>5</v>
      </c>
      <c r="G4" s="1">
        <v>4</v>
      </c>
      <c r="H4" s="7" t="s">
        <v>587</v>
      </c>
      <c r="I4" s="7" t="s">
        <v>479</v>
      </c>
      <c r="J4" s="7" t="s">
        <v>476</v>
      </c>
      <c r="K4" s="1"/>
      <c r="L4" s="1"/>
    </row>
    <row r="5" spans="1:12" x14ac:dyDescent="0.35">
      <c r="A5" s="1" t="s">
        <v>377</v>
      </c>
      <c r="B5" s="7" t="s">
        <v>788</v>
      </c>
      <c r="C5" s="18">
        <v>76398</v>
      </c>
      <c r="D5" s="1">
        <v>2015</v>
      </c>
      <c r="E5" s="8" t="s">
        <v>468</v>
      </c>
      <c r="F5" s="1" t="s">
        <v>357</v>
      </c>
      <c r="G5" s="1">
        <v>4</v>
      </c>
      <c r="H5" s="7" t="s">
        <v>618</v>
      </c>
      <c r="I5" s="7" t="s">
        <v>479</v>
      </c>
      <c r="J5" s="7" t="s">
        <v>476</v>
      </c>
      <c r="K5" s="1"/>
      <c r="L5" s="1"/>
    </row>
    <row r="11" spans="1:12" x14ac:dyDescent="0.35">
      <c r="A11" t="s">
        <v>819</v>
      </c>
      <c r="B11" t="s">
        <v>810</v>
      </c>
    </row>
    <row r="13" spans="1:12" x14ac:dyDescent="0.35">
      <c r="A13" t="s">
        <v>893</v>
      </c>
      <c r="B13" t="s">
        <v>810</v>
      </c>
      <c r="E13" s="20" t="s">
        <v>898</v>
      </c>
      <c r="F13" s="20">
        <f>26/4</f>
        <v>6.5</v>
      </c>
    </row>
  </sheetData>
  <autoFilter ref="A1:N5" xr:uid="{39E1F795-3495-47EC-A2E2-54EB5C6C0E3D}"/>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7DF8-C1F0-46FF-B87C-241804553E7E}">
  <dimension ref="A1:M23"/>
  <sheetViews>
    <sheetView workbookViewId="0">
      <selection activeCell="H11" sqref="H11"/>
    </sheetView>
  </sheetViews>
  <sheetFormatPr defaultRowHeight="14.5" x14ac:dyDescent="0.35"/>
  <cols>
    <col min="1" max="1" width="38" bestFit="1" customWidth="1"/>
    <col min="6" max="6" width="46.453125" bestFit="1" customWidth="1"/>
    <col min="8" max="8" width="24.9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359</v>
      </c>
      <c r="B2" s="5" t="s">
        <v>797</v>
      </c>
      <c r="C2" s="18">
        <v>57544</v>
      </c>
      <c r="D2" s="1">
        <v>2015</v>
      </c>
      <c r="E2" s="8" t="s">
        <v>466</v>
      </c>
      <c r="F2" s="1" t="s">
        <v>1</v>
      </c>
      <c r="G2" s="1">
        <v>4</v>
      </c>
      <c r="H2" s="8" t="s">
        <v>491</v>
      </c>
      <c r="I2" s="8" t="s">
        <v>479</v>
      </c>
      <c r="J2" s="8" t="s">
        <v>475</v>
      </c>
      <c r="K2" s="1"/>
      <c r="L2" s="1"/>
    </row>
    <row r="3" spans="1:13" x14ac:dyDescent="0.35">
      <c r="A3" s="1" t="s">
        <v>279</v>
      </c>
      <c r="B3" s="8" t="s">
        <v>797</v>
      </c>
      <c r="C3" s="18">
        <v>60895</v>
      </c>
      <c r="D3" s="1">
        <v>1935</v>
      </c>
      <c r="E3" s="8" t="s">
        <v>467</v>
      </c>
      <c r="F3" s="1" t="s">
        <v>280</v>
      </c>
      <c r="G3" s="1">
        <v>84</v>
      </c>
      <c r="H3" s="8" t="s">
        <v>568</v>
      </c>
      <c r="I3" s="8" t="s">
        <v>479</v>
      </c>
      <c r="J3" s="8" t="s">
        <v>474</v>
      </c>
      <c r="K3" s="1"/>
      <c r="L3" s="1"/>
    </row>
    <row r="4" spans="1:13" x14ac:dyDescent="0.35">
      <c r="A4" s="1" t="s">
        <v>167</v>
      </c>
      <c r="B4" s="7" t="s">
        <v>797</v>
      </c>
      <c r="C4" s="18">
        <v>62935</v>
      </c>
      <c r="D4" s="1">
        <v>1945</v>
      </c>
      <c r="E4" s="8" t="s">
        <v>467</v>
      </c>
      <c r="F4" s="1" t="s">
        <v>56</v>
      </c>
      <c r="G4" s="1">
        <v>74</v>
      </c>
      <c r="H4" s="7" t="s">
        <v>586</v>
      </c>
      <c r="I4" s="7" t="s">
        <v>479</v>
      </c>
      <c r="J4" s="7" t="s">
        <v>474</v>
      </c>
      <c r="K4" s="1"/>
      <c r="L4" s="1"/>
    </row>
    <row r="5" spans="1:13" x14ac:dyDescent="0.35">
      <c r="A5" s="1" t="s">
        <v>194</v>
      </c>
      <c r="B5" s="8" t="s">
        <v>797</v>
      </c>
      <c r="C5" s="18">
        <v>59298</v>
      </c>
      <c r="D5" s="1">
        <v>1924</v>
      </c>
      <c r="E5" s="8" t="s">
        <v>466</v>
      </c>
      <c r="F5" s="1" t="s">
        <v>33</v>
      </c>
      <c r="G5" s="1">
        <v>95</v>
      </c>
      <c r="H5" s="8" t="s">
        <v>609</v>
      </c>
      <c r="I5" s="8" t="s">
        <v>479</v>
      </c>
      <c r="J5" s="8" t="s">
        <v>475</v>
      </c>
      <c r="K5" s="1"/>
      <c r="L5" s="1"/>
    </row>
    <row r="6" spans="1:13" x14ac:dyDescent="0.35">
      <c r="A6" s="1" t="s">
        <v>247</v>
      </c>
      <c r="B6" s="7" t="s">
        <v>797</v>
      </c>
      <c r="C6" s="18">
        <v>64524</v>
      </c>
      <c r="D6" s="1">
        <v>1935</v>
      </c>
      <c r="E6" s="8" t="s">
        <v>467</v>
      </c>
      <c r="F6" s="1" t="s">
        <v>12</v>
      </c>
      <c r="G6" s="1">
        <v>84</v>
      </c>
      <c r="H6" s="7" t="s">
        <v>622</v>
      </c>
      <c r="I6" s="7" t="s">
        <v>479</v>
      </c>
      <c r="J6" s="7" t="s">
        <v>474</v>
      </c>
      <c r="K6" s="1"/>
      <c r="L6" s="1"/>
    </row>
    <row r="7" spans="1:13" x14ac:dyDescent="0.35">
      <c r="A7" s="1" t="s">
        <v>324</v>
      </c>
      <c r="B7" s="8" t="s">
        <v>797</v>
      </c>
      <c r="C7" s="18">
        <v>58518</v>
      </c>
      <c r="D7" s="1">
        <v>1935</v>
      </c>
      <c r="E7" s="8" t="s">
        <v>467</v>
      </c>
      <c r="F7" s="1" t="s">
        <v>325</v>
      </c>
      <c r="G7" s="1">
        <v>84</v>
      </c>
      <c r="H7" s="8" t="s">
        <v>622</v>
      </c>
      <c r="I7" s="8" t="s">
        <v>479</v>
      </c>
      <c r="J7" s="8" t="s">
        <v>474</v>
      </c>
      <c r="K7" s="1"/>
      <c r="L7" s="1"/>
    </row>
    <row r="8" spans="1:13" x14ac:dyDescent="0.35">
      <c r="A8" s="1" t="s">
        <v>344</v>
      </c>
      <c r="B8" s="7" t="s">
        <v>797</v>
      </c>
      <c r="C8" s="18">
        <v>53362</v>
      </c>
      <c r="D8" s="1">
        <v>1987</v>
      </c>
      <c r="E8" s="8" t="s">
        <v>467</v>
      </c>
      <c r="F8" s="1" t="s">
        <v>12</v>
      </c>
      <c r="G8" s="1">
        <v>32</v>
      </c>
      <c r="H8" s="7" t="s">
        <v>666</v>
      </c>
      <c r="I8" s="7" t="s">
        <v>479</v>
      </c>
      <c r="J8" s="7" t="s">
        <v>474</v>
      </c>
      <c r="K8" s="1"/>
      <c r="L8" s="1"/>
    </row>
    <row r="9" spans="1:13" x14ac:dyDescent="0.35">
      <c r="A9" s="1" t="s">
        <v>28</v>
      </c>
      <c r="B9" s="7" t="s">
        <v>797</v>
      </c>
      <c r="C9" s="18">
        <v>55459</v>
      </c>
      <c r="D9" s="1">
        <v>1964</v>
      </c>
      <c r="E9" s="1" t="s">
        <v>467</v>
      </c>
      <c r="F9" s="1" t="s">
        <v>12</v>
      </c>
      <c r="G9" s="1">
        <v>55</v>
      </c>
      <c r="H9" s="7" t="s">
        <v>667</v>
      </c>
      <c r="I9" s="7" t="s">
        <v>479</v>
      </c>
      <c r="J9" s="7" t="s">
        <v>474</v>
      </c>
      <c r="K9" s="1"/>
      <c r="L9" s="1"/>
    </row>
    <row r="10" spans="1:13" s="6" customFormat="1" x14ac:dyDescent="0.35">
      <c r="A10" s="11" t="s">
        <v>30</v>
      </c>
      <c r="B10" s="11" t="s">
        <v>797</v>
      </c>
      <c r="C10" s="18">
        <v>66050</v>
      </c>
      <c r="D10" s="11">
        <v>1906</v>
      </c>
      <c r="E10" s="11" t="s">
        <v>467</v>
      </c>
      <c r="F10" s="11" t="s">
        <v>31</v>
      </c>
      <c r="G10" s="1">
        <v>113</v>
      </c>
      <c r="H10" s="11" t="s">
        <v>531</v>
      </c>
      <c r="I10" s="15" t="s">
        <v>479</v>
      </c>
      <c r="J10" s="15" t="s">
        <v>474</v>
      </c>
      <c r="K10" s="1"/>
      <c r="L10" s="1"/>
      <c r="M10"/>
    </row>
    <row r="11" spans="1:13" x14ac:dyDescent="0.35">
      <c r="A11" s="1" t="s">
        <v>43</v>
      </c>
      <c r="B11" s="7" t="s">
        <v>797</v>
      </c>
      <c r="C11" s="18">
        <v>76873</v>
      </c>
      <c r="D11" s="1">
        <v>1945</v>
      </c>
      <c r="E11" s="1" t="s">
        <v>467</v>
      </c>
      <c r="F11" s="1" t="s">
        <v>44</v>
      </c>
      <c r="G11" s="1">
        <v>74</v>
      </c>
      <c r="H11" s="7" t="s">
        <v>677</v>
      </c>
      <c r="I11" s="7" t="s">
        <v>479</v>
      </c>
      <c r="J11" s="7" t="s">
        <v>474</v>
      </c>
      <c r="K11" s="1"/>
      <c r="L11" s="1"/>
    </row>
    <row r="20" spans="1:7" x14ac:dyDescent="0.35">
      <c r="A20" t="s">
        <v>821</v>
      </c>
      <c r="B20" t="s">
        <v>824</v>
      </c>
      <c r="F20" t="s">
        <v>898</v>
      </c>
      <c r="G20" s="20">
        <f>699/10</f>
        <v>69.900000000000006</v>
      </c>
    </row>
    <row r="22" spans="1:7" x14ac:dyDescent="0.35">
      <c r="A22" t="s">
        <v>822</v>
      </c>
      <c r="B22" t="s">
        <v>823</v>
      </c>
      <c r="F22" t="s">
        <v>898</v>
      </c>
      <c r="G22">
        <f>600/8</f>
        <v>75</v>
      </c>
    </row>
    <row r="23" spans="1:7" x14ac:dyDescent="0.35">
      <c r="A23" t="s">
        <v>825</v>
      </c>
      <c r="B23" t="s">
        <v>826</v>
      </c>
      <c r="F23" t="s">
        <v>898</v>
      </c>
      <c r="G23" s="20">
        <f>95/2</f>
        <v>47.5</v>
      </c>
    </row>
  </sheetData>
  <autoFilter ref="A1:N11" xr:uid="{8C3D0EEF-3144-4C92-9E39-8A8741773B9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C7D2-C304-4AA3-8BBF-9716615C2D40}">
  <dimension ref="A1:M1048576"/>
  <sheetViews>
    <sheetView topLeftCell="A23" workbookViewId="0">
      <selection activeCell="B38" sqref="B38"/>
    </sheetView>
  </sheetViews>
  <sheetFormatPr defaultRowHeight="14.5" x14ac:dyDescent="0.35"/>
  <cols>
    <col min="1" max="1" width="40.26953125" bestFit="1" customWidth="1"/>
    <col min="6" max="6" width="45.453125" customWidth="1"/>
    <col min="8" max="8" width="26.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221</v>
      </c>
      <c r="B2" s="5" t="s">
        <v>791</v>
      </c>
      <c r="C2" s="18">
        <v>61964</v>
      </c>
      <c r="D2" s="1">
        <v>1945</v>
      </c>
      <c r="E2" s="8" t="s">
        <v>467</v>
      </c>
      <c r="F2" s="1" t="s">
        <v>222</v>
      </c>
      <c r="G2" s="1">
        <v>74</v>
      </c>
      <c r="H2" s="8" t="s">
        <v>496</v>
      </c>
      <c r="I2" s="8" t="s">
        <v>479</v>
      </c>
      <c r="J2" s="8" t="s">
        <v>474</v>
      </c>
      <c r="K2" s="1"/>
      <c r="L2" s="1"/>
    </row>
    <row r="3" spans="1:13" x14ac:dyDescent="0.35">
      <c r="A3" s="1" t="s">
        <v>361</v>
      </c>
      <c r="B3" s="16" t="s">
        <v>791</v>
      </c>
      <c r="C3" s="18">
        <v>70184</v>
      </c>
      <c r="D3" s="1">
        <v>1945</v>
      </c>
      <c r="E3" s="8" t="s">
        <v>467</v>
      </c>
      <c r="F3" s="1" t="s">
        <v>12</v>
      </c>
      <c r="G3" s="1">
        <v>74</v>
      </c>
      <c r="H3" s="7" t="s">
        <v>502</v>
      </c>
      <c r="I3" s="7" t="s">
        <v>479</v>
      </c>
      <c r="J3" s="7" t="s">
        <v>474</v>
      </c>
      <c r="K3" s="1"/>
      <c r="L3" s="1"/>
    </row>
    <row r="4" spans="1:13" x14ac:dyDescent="0.35">
      <c r="A4" s="1" t="s">
        <v>293</v>
      </c>
      <c r="B4" s="7" t="s">
        <v>791</v>
      </c>
      <c r="C4" s="18">
        <v>70578</v>
      </c>
      <c r="D4" s="1">
        <v>1964</v>
      </c>
      <c r="E4" s="8" t="s">
        <v>467</v>
      </c>
      <c r="F4" s="1" t="s">
        <v>294</v>
      </c>
      <c r="G4" s="1">
        <v>55</v>
      </c>
      <c r="H4" s="7" t="s">
        <v>503</v>
      </c>
      <c r="I4" s="7" t="s">
        <v>479</v>
      </c>
      <c r="J4" s="7" t="s">
        <v>474</v>
      </c>
      <c r="K4" s="1"/>
      <c r="L4" s="1"/>
    </row>
    <row r="5" spans="1:13" x14ac:dyDescent="0.35">
      <c r="A5" s="1" t="s">
        <v>299</v>
      </c>
      <c r="B5" s="5" t="s">
        <v>791</v>
      </c>
      <c r="C5" s="18">
        <v>66819</v>
      </c>
      <c r="D5" s="1">
        <v>1974</v>
      </c>
      <c r="E5" s="8" t="s">
        <v>467</v>
      </c>
      <c r="F5" s="1" t="s">
        <v>300</v>
      </c>
      <c r="G5" s="1">
        <v>45</v>
      </c>
      <c r="H5" s="7" t="s">
        <v>506</v>
      </c>
      <c r="I5" s="7" t="s">
        <v>479</v>
      </c>
      <c r="J5" s="7" t="s">
        <v>474</v>
      </c>
      <c r="K5" s="1"/>
      <c r="L5" s="1"/>
    </row>
    <row r="6" spans="1:13" x14ac:dyDescent="0.35">
      <c r="A6" t="s">
        <v>400</v>
      </c>
      <c r="B6" s="5" t="s">
        <v>791</v>
      </c>
      <c r="C6" s="18">
        <v>72790</v>
      </c>
      <c r="D6">
        <v>1945</v>
      </c>
      <c r="E6" s="8" t="s">
        <v>467</v>
      </c>
      <c r="F6" t="s">
        <v>12</v>
      </c>
      <c r="G6" s="1">
        <v>74</v>
      </c>
      <c r="H6" s="7" t="s">
        <v>507</v>
      </c>
      <c r="I6" s="8" t="s">
        <v>479</v>
      </c>
      <c r="J6" s="8" t="s">
        <v>474</v>
      </c>
      <c r="K6" s="8"/>
      <c r="L6" s="8"/>
    </row>
    <row r="7" spans="1:13" x14ac:dyDescent="0.35">
      <c r="A7" s="1" t="s">
        <v>286</v>
      </c>
      <c r="B7" s="5" t="s">
        <v>791</v>
      </c>
      <c r="C7" s="18">
        <v>77800</v>
      </c>
      <c r="D7" s="1">
        <v>1997</v>
      </c>
      <c r="E7" s="8" t="s">
        <v>467</v>
      </c>
      <c r="F7" s="1" t="s">
        <v>12</v>
      </c>
      <c r="G7" s="1">
        <v>22</v>
      </c>
      <c r="H7" s="8" t="s">
        <v>548</v>
      </c>
      <c r="I7" s="8" t="s">
        <v>479</v>
      </c>
      <c r="J7" s="8" t="s">
        <v>547</v>
      </c>
      <c r="K7" s="1"/>
      <c r="L7" s="1"/>
    </row>
    <row r="8" spans="1:13" x14ac:dyDescent="0.35">
      <c r="A8" s="1" t="s">
        <v>291</v>
      </c>
      <c r="B8" s="5" t="s">
        <v>791</v>
      </c>
      <c r="C8" s="18">
        <v>78421</v>
      </c>
      <c r="D8" s="1">
        <v>1910</v>
      </c>
      <c r="E8" s="8" t="s">
        <v>466</v>
      </c>
      <c r="F8" s="1" t="s">
        <v>292</v>
      </c>
      <c r="G8" s="1">
        <v>109</v>
      </c>
      <c r="H8" s="8" t="s">
        <v>552</v>
      </c>
      <c r="I8" s="8" t="s">
        <v>479</v>
      </c>
      <c r="J8" s="8" t="s">
        <v>475</v>
      </c>
      <c r="K8" s="1"/>
      <c r="L8" s="1"/>
    </row>
    <row r="9" spans="1:13" x14ac:dyDescent="0.35">
      <c r="A9" s="8" t="s">
        <v>372</v>
      </c>
      <c r="B9" s="8" t="s">
        <v>791</v>
      </c>
      <c r="C9" s="18">
        <v>71674</v>
      </c>
      <c r="D9" s="8">
        <v>1983</v>
      </c>
      <c r="E9" s="8" t="s">
        <v>466</v>
      </c>
      <c r="F9" s="8" t="s">
        <v>454</v>
      </c>
      <c r="G9" s="9">
        <v>36</v>
      </c>
      <c r="H9" s="8" t="s">
        <v>574</v>
      </c>
      <c r="I9" s="8" t="s">
        <v>479</v>
      </c>
      <c r="J9" s="8" t="s">
        <v>475</v>
      </c>
      <c r="K9" s="1"/>
      <c r="L9" s="1"/>
    </row>
    <row r="10" spans="1:13" x14ac:dyDescent="0.35">
      <c r="A10" s="1" t="s">
        <v>162</v>
      </c>
      <c r="B10" s="8" t="s">
        <v>791</v>
      </c>
      <c r="C10" s="18">
        <v>65102</v>
      </c>
      <c r="D10" s="1">
        <v>1868</v>
      </c>
      <c r="E10" s="8" t="s">
        <v>466</v>
      </c>
      <c r="F10" s="1" t="s">
        <v>163</v>
      </c>
      <c r="G10" s="1">
        <v>151</v>
      </c>
      <c r="H10" s="8" t="s">
        <v>583</v>
      </c>
      <c r="I10" s="11" t="s">
        <v>479</v>
      </c>
      <c r="J10" s="11" t="s">
        <v>475</v>
      </c>
      <c r="K10" s="11"/>
      <c r="L10" s="11"/>
      <c r="M10" s="6"/>
    </row>
    <row r="11" spans="1:13" x14ac:dyDescent="0.35">
      <c r="A11" s="1" t="s">
        <v>165</v>
      </c>
      <c r="B11" s="7" t="s">
        <v>791</v>
      </c>
      <c r="C11" s="18">
        <v>74218</v>
      </c>
      <c r="D11" s="1">
        <v>1983</v>
      </c>
      <c r="E11" s="8" t="s">
        <v>467</v>
      </c>
      <c r="F11" s="1" t="s">
        <v>166</v>
      </c>
      <c r="G11" s="1">
        <v>36</v>
      </c>
      <c r="H11" s="7" t="s">
        <v>585</v>
      </c>
      <c r="I11" s="7" t="s">
        <v>479</v>
      </c>
      <c r="J11" s="7" t="s">
        <v>474</v>
      </c>
      <c r="K11" s="1"/>
      <c r="L11" s="1"/>
    </row>
    <row r="12" spans="1:13" x14ac:dyDescent="0.35">
      <c r="A12" s="1" t="s">
        <v>181</v>
      </c>
      <c r="B12" s="8" t="s">
        <v>791</v>
      </c>
      <c r="C12" s="18">
        <v>69917</v>
      </c>
      <c r="D12" s="1">
        <v>1945</v>
      </c>
      <c r="E12" s="8" t="s">
        <v>467</v>
      </c>
      <c r="F12" s="1" t="s">
        <v>182</v>
      </c>
      <c r="G12" s="1">
        <v>74</v>
      </c>
      <c r="H12" s="8" t="s">
        <v>597</v>
      </c>
      <c r="I12" s="8" t="s">
        <v>479</v>
      </c>
      <c r="J12" s="8" t="s">
        <v>474</v>
      </c>
      <c r="K12" s="1"/>
      <c r="L12" s="1"/>
    </row>
    <row r="13" spans="1:13" x14ac:dyDescent="0.35">
      <c r="A13" s="8" t="s">
        <v>231</v>
      </c>
      <c r="B13" s="8" t="s">
        <v>791</v>
      </c>
      <c r="C13" s="18">
        <v>82373</v>
      </c>
      <c r="D13" s="8">
        <v>1945</v>
      </c>
      <c r="E13" s="8" t="s">
        <v>467</v>
      </c>
      <c r="F13" s="8" t="s">
        <v>182</v>
      </c>
      <c r="G13" s="1">
        <v>74</v>
      </c>
      <c r="H13" s="8" t="s">
        <v>626</v>
      </c>
      <c r="I13" s="11" t="s">
        <v>479</v>
      </c>
      <c r="J13" s="11" t="s">
        <v>474</v>
      </c>
      <c r="K13" s="11"/>
      <c r="L13" s="11"/>
      <c r="M13" s="6"/>
    </row>
    <row r="14" spans="1:13" x14ac:dyDescent="0.35">
      <c r="A14" s="1" t="s">
        <v>242</v>
      </c>
      <c r="B14" s="8" t="s">
        <v>791</v>
      </c>
      <c r="C14" s="18">
        <v>68526</v>
      </c>
      <c r="D14" s="1">
        <v>1964</v>
      </c>
      <c r="E14" s="8" t="s">
        <v>467</v>
      </c>
      <c r="F14" s="1" t="s">
        <v>243</v>
      </c>
      <c r="G14" s="1">
        <v>55</v>
      </c>
      <c r="H14" s="8" t="s">
        <v>639</v>
      </c>
      <c r="I14" s="8" t="s">
        <v>479</v>
      </c>
      <c r="J14" s="8" t="s">
        <v>474</v>
      </c>
      <c r="K14" s="1"/>
      <c r="L14" s="1"/>
    </row>
    <row r="15" spans="1:13" x14ac:dyDescent="0.35">
      <c r="A15" s="1" t="s">
        <v>244</v>
      </c>
      <c r="B15" s="8" t="s">
        <v>791</v>
      </c>
      <c r="C15" s="18">
        <v>60265</v>
      </c>
      <c r="D15" s="1">
        <v>1964</v>
      </c>
      <c r="E15" s="8" t="s">
        <v>467</v>
      </c>
      <c r="F15" s="1" t="s">
        <v>12</v>
      </c>
      <c r="G15" s="1">
        <v>55</v>
      </c>
      <c r="H15" s="8" t="s">
        <v>640</v>
      </c>
      <c r="I15" s="8" t="s">
        <v>479</v>
      </c>
      <c r="J15" s="8" t="s">
        <v>474</v>
      </c>
      <c r="K15" s="8"/>
      <c r="L15" s="8"/>
    </row>
    <row r="16" spans="1:13" x14ac:dyDescent="0.35">
      <c r="A16" s="8" t="s">
        <v>245</v>
      </c>
      <c r="B16" s="8" t="s">
        <v>791</v>
      </c>
      <c r="C16" s="18">
        <v>59759</v>
      </c>
      <c r="D16" s="8">
        <v>1983</v>
      </c>
      <c r="E16" s="8" t="s">
        <v>467</v>
      </c>
      <c r="F16" s="8" t="s">
        <v>449</v>
      </c>
      <c r="G16" s="9">
        <v>36</v>
      </c>
      <c r="H16" s="8" t="s">
        <v>641</v>
      </c>
      <c r="I16" s="8" t="s">
        <v>479</v>
      </c>
      <c r="J16" s="8" t="s">
        <v>474</v>
      </c>
      <c r="K16" s="1"/>
      <c r="L16" s="1"/>
    </row>
    <row r="17" spans="1:13" x14ac:dyDescent="0.35">
      <c r="A17" s="1" t="s">
        <v>246</v>
      </c>
      <c r="B17" s="8" t="s">
        <v>791</v>
      </c>
      <c r="C17" s="18">
        <v>63902</v>
      </c>
      <c r="D17" s="1">
        <v>1964</v>
      </c>
      <c r="E17" s="8" t="s">
        <v>467</v>
      </c>
      <c r="F17" s="1" t="s">
        <v>12</v>
      </c>
      <c r="G17" s="1">
        <v>55</v>
      </c>
      <c r="H17" s="8" t="s">
        <v>642</v>
      </c>
      <c r="I17" s="8" t="s">
        <v>479</v>
      </c>
      <c r="J17" s="8" t="s">
        <v>474</v>
      </c>
      <c r="K17" s="1"/>
      <c r="L17" s="1"/>
    </row>
    <row r="18" spans="1:13" x14ac:dyDescent="0.35">
      <c r="A18" s="1" t="s">
        <v>339</v>
      </c>
      <c r="B18" s="7" t="s">
        <v>791</v>
      </c>
      <c r="C18" s="18">
        <v>86233</v>
      </c>
      <c r="D18" s="1">
        <v>1935</v>
      </c>
      <c r="E18" s="8" t="s">
        <v>467</v>
      </c>
      <c r="F18" s="1" t="s">
        <v>340</v>
      </c>
      <c r="G18" s="1">
        <v>84</v>
      </c>
      <c r="H18" s="7" t="s">
        <v>648</v>
      </c>
      <c r="I18" s="7" t="s">
        <v>479</v>
      </c>
      <c r="J18" s="7" t="s">
        <v>474</v>
      </c>
      <c r="K18" s="1"/>
      <c r="L18" s="1"/>
    </row>
    <row r="19" spans="1:13" x14ac:dyDescent="0.35">
      <c r="A19" s="1" t="s">
        <v>254</v>
      </c>
      <c r="B19" s="7" t="s">
        <v>791</v>
      </c>
      <c r="C19" s="18">
        <v>72577</v>
      </c>
      <c r="D19" s="1">
        <v>1935</v>
      </c>
      <c r="E19" s="8" t="s">
        <v>467</v>
      </c>
      <c r="F19" s="1" t="s">
        <v>12</v>
      </c>
      <c r="G19" s="1">
        <v>84</v>
      </c>
      <c r="H19" s="7" t="s">
        <v>649</v>
      </c>
      <c r="I19" s="7" t="s">
        <v>479</v>
      </c>
      <c r="J19" s="7" t="s">
        <v>474</v>
      </c>
      <c r="K19" s="1"/>
      <c r="L19" s="1"/>
    </row>
    <row r="20" spans="1:13" x14ac:dyDescent="0.35">
      <c r="A20" s="5" t="s">
        <v>413</v>
      </c>
      <c r="B20" s="5" t="s">
        <v>791</v>
      </c>
      <c r="C20" s="18">
        <v>69948</v>
      </c>
      <c r="D20" s="4">
        <v>2015</v>
      </c>
      <c r="E20" s="14" t="s">
        <v>467</v>
      </c>
      <c r="F20" s="5" t="s">
        <v>2</v>
      </c>
      <c r="G20" s="1">
        <v>4</v>
      </c>
      <c r="H20" s="7" t="s">
        <v>650</v>
      </c>
      <c r="I20" s="7" t="s">
        <v>479</v>
      </c>
      <c r="J20" s="7" t="s">
        <v>474</v>
      </c>
      <c r="K20" s="1"/>
      <c r="L20" s="1"/>
    </row>
    <row r="21" spans="1:13" x14ac:dyDescent="0.35">
      <c r="A21" s="1" t="s">
        <v>354</v>
      </c>
      <c r="B21" s="7" t="s">
        <v>791</v>
      </c>
      <c r="C21" s="18">
        <v>71072</v>
      </c>
      <c r="D21" s="1">
        <v>1970</v>
      </c>
      <c r="E21" s="8" t="s">
        <v>467</v>
      </c>
      <c r="F21" s="1" t="s">
        <v>355</v>
      </c>
      <c r="G21" s="1">
        <v>49</v>
      </c>
      <c r="H21" s="7" t="s">
        <v>691</v>
      </c>
      <c r="I21" s="7" t="s">
        <v>479</v>
      </c>
      <c r="J21" s="7" t="s">
        <v>474</v>
      </c>
      <c r="K21" s="1"/>
      <c r="L21" s="1"/>
    </row>
    <row r="22" spans="1:13" x14ac:dyDescent="0.35">
      <c r="A22" s="1" t="s">
        <v>347</v>
      </c>
      <c r="B22" s="7" t="s">
        <v>791</v>
      </c>
      <c r="C22" s="18">
        <v>65471</v>
      </c>
      <c r="D22" s="1">
        <v>1923</v>
      </c>
      <c r="E22" s="8" t="s">
        <v>466</v>
      </c>
      <c r="F22" s="1" t="s">
        <v>348</v>
      </c>
      <c r="G22" s="1">
        <v>96</v>
      </c>
      <c r="H22" s="7" t="s">
        <v>694</v>
      </c>
      <c r="I22" s="7" t="s">
        <v>479</v>
      </c>
      <c r="J22" s="7" t="s">
        <v>475</v>
      </c>
      <c r="K22" s="1"/>
      <c r="L22" s="1"/>
    </row>
    <row r="23" spans="1:13" x14ac:dyDescent="0.35">
      <c r="A23" s="1" t="s">
        <v>61</v>
      </c>
      <c r="B23" s="7" t="s">
        <v>791</v>
      </c>
      <c r="C23" s="18">
        <v>55512</v>
      </c>
      <c r="D23" s="1">
        <v>1974</v>
      </c>
      <c r="E23" s="8" t="s">
        <v>467</v>
      </c>
      <c r="F23" s="1" t="s">
        <v>62</v>
      </c>
      <c r="G23" s="1">
        <v>45</v>
      </c>
      <c r="H23" s="7" t="s">
        <v>699</v>
      </c>
      <c r="I23" s="7" t="s">
        <v>479</v>
      </c>
      <c r="J23" s="7" t="s">
        <v>474</v>
      </c>
      <c r="K23" s="1"/>
      <c r="L23" s="1"/>
    </row>
    <row r="24" spans="1:13" x14ac:dyDescent="0.35">
      <c r="A24" s="1" t="s">
        <v>67</v>
      </c>
      <c r="B24" s="7" t="s">
        <v>791</v>
      </c>
      <c r="C24" s="18">
        <v>75883</v>
      </c>
      <c r="D24" s="1">
        <v>1992</v>
      </c>
      <c r="E24" s="8" t="s">
        <v>466</v>
      </c>
      <c r="F24" s="1" t="s">
        <v>1</v>
      </c>
      <c r="G24" s="1">
        <v>27</v>
      </c>
      <c r="H24" s="7" t="s">
        <v>703</v>
      </c>
      <c r="I24" s="7" t="s">
        <v>479</v>
      </c>
      <c r="J24" s="7" t="s">
        <v>475</v>
      </c>
      <c r="K24" s="1"/>
      <c r="L24" s="1"/>
    </row>
    <row r="25" spans="1:13" x14ac:dyDescent="0.35">
      <c r="A25" s="1" t="s">
        <v>16</v>
      </c>
      <c r="B25" s="7" t="s">
        <v>791</v>
      </c>
      <c r="C25" s="18">
        <v>75255</v>
      </c>
      <c r="D25" s="1">
        <v>1945</v>
      </c>
      <c r="E25" s="1" t="s">
        <v>467</v>
      </c>
      <c r="F25" s="1" t="s">
        <v>17</v>
      </c>
      <c r="G25" s="1">
        <v>74</v>
      </c>
      <c r="H25" s="7" t="s">
        <v>712</v>
      </c>
      <c r="I25" s="7" t="s">
        <v>479</v>
      </c>
      <c r="J25" s="7" t="s">
        <v>474</v>
      </c>
      <c r="K25" s="1"/>
      <c r="L25" s="1"/>
    </row>
    <row r="26" spans="1:13" x14ac:dyDescent="0.35">
      <c r="A26" s="1" t="s">
        <v>15</v>
      </c>
      <c r="B26" s="8" t="s">
        <v>791</v>
      </c>
      <c r="C26" s="18">
        <v>74275</v>
      </c>
      <c r="D26" s="1">
        <v>2010</v>
      </c>
      <c r="E26" s="1" t="s">
        <v>466</v>
      </c>
      <c r="F26" s="1" t="s">
        <v>4</v>
      </c>
      <c r="G26" s="1">
        <v>9</v>
      </c>
      <c r="H26" s="8" t="s">
        <v>728</v>
      </c>
      <c r="I26" s="11" t="s">
        <v>479</v>
      </c>
      <c r="J26" s="11" t="s">
        <v>475</v>
      </c>
      <c r="K26" s="11"/>
      <c r="L26" s="11"/>
      <c r="M26" s="6"/>
    </row>
    <row r="27" spans="1:13" x14ac:dyDescent="0.35">
      <c r="A27" s="8" t="s">
        <v>388</v>
      </c>
      <c r="B27" s="8" t="s">
        <v>791</v>
      </c>
      <c r="C27" s="18">
        <v>77837</v>
      </c>
      <c r="D27" s="8">
        <v>1935</v>
      </c>
      <c r="E27" s="8" t="s">
        <v>467</v>
      </c>
      <c r="F27" s="8" t="s">
        <v>353</v>
      </c>
      <c r="G27" s="1">
        <v>84</v>
      </c>
      <c r="H27" s="17" t="s">
        <v>739</v>
      </c>
      <c r="I27" s="8" t="s">
        <v>479</v>
      </c>
      <c r="J27" s="8" t="s">
        <v>474</v>
      </c>
      <c r="K27" s="1"/>
      <c r="L27" s="1"/>
    </row>
    <row r="28" spans="1:13" s="6" customFormat="1" x14ac:dyDescent="0.35">
      <c r="A28" s="11" t="s">
        <v>103</v>
      </c>
      <c r="B28" s="11" t="s">
        <v>791</v>
      </c>
      <c r="C28" s="18">
        <v>70622</v>
      </c>
      <c r="D28" s="11">
        <v>1983</v>
      </c>
      <c r="E28" s="12" t="s">
        <v>467</v>
      </c>
      <c r="F28" s="11" t="s">
        <v>104</v>
      </c>
      <c r="G28" s="1">
        <v>36</v>
      </c>
      <c r="H28" s="17" t="s">
        <v>745</v>
      </c>
      <c r="I28" s="7" t="s">
        <v>479</v>
      </c>
      <c r="J28" s="7" t="s">
        <v>474</v>
      </c>
      <c r="K28" s="1"/>
      <c r="L28" s="1"/>
      <c r="M28"/>
    </row>
    <row r="29" spans="1:13" x14ac:dyDescent="0.35">
      <c r="A29" s="1" t="s">
        <v>110</v>
      </c>
      <c r="B29" s="7" t="s">
        <v>791</v>
      </c>
      <c r="C29" s="18">
        <v>67480</v>
      </c>
      <c r="D29" s="1">
        <v>2001</v>
      </c>
      <c r="E29" s="8" t="s">
        <v>466</v>
      </c>
      <c r="F29" s="1" t="s">
        <v>464</v>
      </c>
      <c r="G29" s="1">
        <v>18</v>
      </c>
      <c r="H29" s="17" t="s">
        <v>735</v>
      </c>
      <c r="I29" s="7" t="s">
        <v>479</v>
      </c>
      <c r="J29" s="7" t="s">
        <v>475</v>
      </c>
      <c r="K29" s="1"/>
      <c r="L29" s="1"/>
    </row>
    <row r="30" spans="1:13" ht="29" x14ac:dyDescent="0.35">
      <c r="A30" s="1" t="s">
        <v>124</v>
      </c>
      <c r="B30" s="7" t="s">
        <v>791</v>
      </c>
      <c r="C30" s="18">
        <v>64451</v>
      </c>
      <c r="D30" s="1">
        <v>1992</v>
      </c>
      <c r="E30" s="8" t="s">
        <v>467</v>
      </c>
      <c r="F30" s="1" t="s">
        <v>12</v>
      </c>
      <c r="G30" s="1">
        <v>27</v>
      </c>
      <c r="H30" s="17" t="s">
        <v>766</v>
      </c>
      <c r="I30" s="7" t="s">
        <v>479</v>
      </c>
      <c r="J30" s="7" t="s">
        <v>474</v>
      </c>
      <c r="K30" s="1"/>
      <c r="L30" s="1"/>
    </row>
    <row r="31" spans="1:13" x14ac:dyDescent="0.35">
      <c r="A31" s="1" t="s">
        <v>146</v>
      </c>
      <c r="B31" s="8" t="s">
        <v>791</v>
      </c>
      <c r="C31" s="18">
        <v>73116</v>
      </c>
      <c r="D31" s="1">
        <v>2005</v>
      </c>
      <c r="E31" s="8" t="s">
        <v>466</v>
      </c>
      <c r="F31" s="1" t="s">
        <v>147</v>
      </c>
      <c r="G31" s="1">
        <v>14</v>
      </c>
      <c r="H31" s="17" t="s">
        <v>780</v>
      </c>
      <c r="I31" s="8" t="s">
        <v>479</v>
      </c>
      <c r="J31" s="8" t="s">
        <v>475</v>
      </c>
      <c r="K31" s="1"/>
      <c r="L31" s="1"/>
    </row>
    <row r="32" spans="1:13" x14ac:dyDescent="0.35">
      <c r="A32" s="1" t="s">
        <v>13</v>
      </c>
      <c r="B32" s="8" t="s">
        <v>791</v>
      </c>
      <c r="C32" s="18">
        <v>74902</v>
      </c>
      <c r="D32" s="1">
        <v>1964</v>
      </c>
      <c r="E32" s="1" t="s">
        <v>467</v>
      </c>
      <c r="F32" s="1" t="s">
        <v>14</v>
      </c>
      <c r="G32" s="1">
        <v>55</v>
      </c>
      <c r="H32" s="17" t="s">
        <v>782</v>
      </c>
      <c r="I32" s="8" t="s">
        <v>479</v>
      </c>
      <c r="J32" s="8" t="s">
        <v>474</v>
      </c>
      <c r="K32" s="1"/>
      <c r="L32" s="1"/>
    </row>
    <row r="38" spans="1:7" x14ac:dyDescent="0.35">
      <c r="A38" t="s">
        <v>827</v>
      </c>
      <c r="B38" t="s">
        <v>828</v>
      </c>
      <c r="F38" t="s">
        <v>898</v>
      </c>
      <c r="G38" s="20">
        <f>1731/31</f>
        <v>55.838709677419352</v>
      </c>
    </row>
    <row r="40" spans="1:7" x14ac:dyDescent="0.35">
      <c r="A40" t="s">
        <v>829</v>
      </c>
      <c r="B40" t="s">
        <v>830</v>
      </c>
      <c r="F40" t="s">
        <v>898</v>
      </c>
      <c r="G40" s="20">
        <f>1249/22</f>
        <v>56.772727272727273</v>
      </c>
    </row>
    <row r="41" spans="1:7" x14ac:dyDescent="0.35">
      <c r="A41" t="s">
        <v>831</v>
      </c>
      <c r="B41" t="s">
        <v>832</v>
      </c>
      <c r="F41" t="s">
        <v>898</v>
      </c>
      <c r="G41" s="20">
        <f>460/8</f>
        <v>57.5</v>
      </c>
    </row>
    <row r="42" spans="1:7" x14ac:dyDescent="0.35">
      <c r="A42" t="s">
        <v>833</v>
      </c>
      <c r="B42" t="s">
        <v>834</v>
      </c>
      <c r="F42" t="s">
        <v>898</v>
      </c>
      <c r="G42">
        <v>22</v>
      </c>
    </row>
    <row r="1048576" spans="7:7" x14ac:dyDescent="0.35">
      <c r="G1048576">
        <f>SUBTOTAL(9,G34)</f>
        <v>0</v>
      </c>
    </row>
  </sheetData>
  <autoFilter ref="A1:M33" xr:uid="{B3B58653-BD42-4956-B137-F65D5B0C0C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5640B-E69F-4FF9-825F-A0BAFE0DE25A}">
  <dimension ref="A1:M27"/>
  <sheetViews>
    <sheetView topLeftCell="A4" workbookViewId="0">
      <selection activeCell="B24" sqref="B24"/>
    </sheetView>
  </sheetViews>
  <sheetFormatPr defaultRowHeight="14.5" x14ac:dyDescent="0.35"/>
  <cols>
    <col min="1" max="1" width="40.26953125" bestFit="1" customWidth="1"/>
    <col min="6" max="6" width="45.1796875" customWidth="1"/>
    <col min="8" max="8" width="26.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8" t="s">
        <v>219</v>
      </c>
      <c r="B2" s="8" t="s">
        <v>794</v>
      </c>
      <c r="C2" s="18">
        <v>79184</v>
      </c>
      <c r="D2" s="8">
        <v>1950</v>
      </c>
      <c r="E2" s="8" t="s">
        <v>466</v>
      </c>
      <c r="F2" s="8" t="s">
        <v>447</v>
      </c>
      <c r="G2" s="9">
        <v>69</v>
      </c>
      <c r="H2" s="8" t="s">
        <v>493</v>
      </c>
      <c r="I2" s="8" t="s">
        <v>479</v>
      </c>
      <c r="J2" s="8" t="s">
        <v>475</v>
      </c>
      <c r="K2" s="1"/>
      <c r="L2" s="1"/>
    </row>
    <row r="3" spans="1:13" x14ac:dyDescent="0.35">
      <c r="A3" s="1" t="s">
        <v>363</v>
      </c>
      <c r="B3" s="5" t="s">
        <v>794</v>
      </c>
      <c r="C3" s="18">
        <v>70555</v>
      </c>
      <c r="D3" s="1">
        <v>2015</v>
      </c>
      <c r="E3" s="8" t="s">
        <v>467</v>
      </c>
      <c r="F3" s="1" t="s">
        <v>435</v>
      </c>
      <c r="G3" s="1">
        <v>4</v>
      </c>
      <c r="H3" s="8" t="s">
        <v>513</v>
      </c>
      <c r="I3" s="8" t="s">
        <v>479</v>
      </c>
      <c r="J3" s="8" t="s">
        <v>474</v>
      </c>
      <c r="K3" s="1"/>
      <c r="L3" s="1"/>
    </row>
    <row r="4" spans="1:13" x14ac:dyDescent="0.35">
      <c r="A4" s="1" t="s">
        <v>364</v>
      </c>
      <c r="B4" s="5" t="s">
        <v>794</v>
      </c>
      <c r="C4" s="18">
        <v>67687</v>
      </c>
      <c r="D4" s="1">
        <v>2015</v>
      </c>
      <c r="E4" s="8" t="s">
        <v>467</v>
      </c>
      <c r="F4" s="1" t="s">
        <v>436</v>
      </c>
      <c r="G4" s="1">
        <v>4</v>
      </c>
      <c r="H4" s="8" t="s">
        <v>514</v>
      </c>
      <c r="I4" s="8" t="s">
        <v>479</v>
      </c>
      <c r="J4" s="8" t="s">
        <v>474</v>
      </c>
      <c r="K4" s="1"/>
      <c r="L4" s="1"/>
    </row>
    <row r="5" spans="1:13" x14ac:dyDescent="0.35">
      <c r="A5" s="1" t="s">
        <v>308</v>
      </c>
      <c r="B5" s="5" t="s">
        <v>794</v>
      </c>
      <c r="C5" s="18">
        <v>66905</v>
      </c>
      <c r="D5" s="1">
        <v>2010</v>
      </c>
      <c r="E5" s="8" t="s">
        <v>466</v>
      </c>
      <c r="F5" s="1" t="s">
        <v>4</v>
      </c>
      <c r="G5" s="1">
        <v>9</v>
      </c>
      <c r="H5" s="8" t="s">
        <v>519</v>
      </c>
      <c r="I5" s="8" t="s">
        <v>479</v>
      </c>
      <c r="J5" s="8" t="s">
        <v>475</v>
      </c>
      <c r="K5" s="1"/>
      <c r="L5" s="1"/>
    </row>
    <row r="6" spans="1:13" x14ac:dyDescent="0.35">
      <c r="A6" s="1" t="s">
        <v>290</v>
      </c>
      <c r="B6" s="5" t="s">
        <v>794</v>
      </c>
      <c r="C6" s="18">
        <v>72890</v>
      </c>
      <c r="D6" s="1">
        <v>2010</v>
      </c>
      <c r="E6" s="8" t="s">
        <v>466</v>
      </c>
      <c r="F6" s="1" t="s">
        <v>4</v>
      </c>
      <c r="G6" s="1">
        <v>9</v>
      </c>
      <c r="H6" s="8" t="s">
        <v>550</v>
      </c>
      <c r="I6" s="8" t="s">
        <v>479</v>
      </c>
      <c r="J6" s="8" t="s">
        <v>475</v>
      </c>
      <c r="K6" s="1"/>
      <c r="L6" s="1"/>
    </row>
    <row r="7" spans="1:13" x14ac:dyDescent="0.35">
      <c r="A7" s="1" t="s">
        <v>153</v>
      </c>
      <c r="B7" s="8" t="s">
        <v>794</v>
      </c>
      <c r="C7" s="18">
        <v>79849</v>
      </c>
      <c r="D7" s="1">
        <v>1950</v>
      </c>
      <c r="E7" s="8" t="s">
        <v>466</v>
      </c>
      <c r="F7" s="1" t="s">
        <v>154</v>
      </c>
      <c r="G7" s="1">
        <v>69</v>
      </c>
      <c r="H7" s="8" t="s">
        <v>572</v>
      </c>
      <c r="I7" s="8" t="s">
        <v>479</v>
      </c>
      <c r="J7" s="8" t="s">
        <v>475</v>
      </c>
      <c r="K7" s="1"/>
      <c r="L7" s="1"/>
    </row>
    <row r="8" spans="1:13" x14ac:dyDescent="0.35">
      <c r="A8" s="8" t="s">
        <v>180</v>
      </c>
      <c r="B8" s="8" t="s">
        <v>794</v>
      </c>
      <c r="C8" s="18">
        <v>70534</v>
      </c>
      <c r="D8" s="8">
        <v>1997</v>
      </c>
      <c r="E8" s="8" t="s">
        <v>466</v>
      </c>
      <c r="F8" s="8" t="s">
        <v>445</v>
      </c>
      <c r="G8" s="9">
        <v>22</v>
      </c>
      <c r="H8" s="8" t="s">
        <v>596</v>
      </c>
      <c r="I8" s="8" t="s">
        <v>479</v>
      </c>
      <c r="J8" s="8" t="s">
        <v>475</v>
      </c>
      <c r="K8" s="1"/>
      <c r="L8" s="1"/>
    </row>
    <row r="9" spans="1:13" x14ac:dyDescent="0.35">
      <c r="A9" s="1" t="s">
        <v>230</v>
      </c>
      <c r="B9" s="8" t="s">
        <v>794</v>
      </c>
      <c r="C9" s="18">
        <v>61400</v>
      </c>
      <c r="D9" s="1">
        <v>1964</v>
      </c>
      <c r="E9" s="8" t="s">
        <v>467</v>
      </c>
      <c r="F9" s="1" t="s">
        <v>12</v>
      </c>
      <c r="G9" s="1">
        <v>55</v>
      </c>
      <c r="H9" s="8" t="s">
        <v>625</v>
      </c>
      <c r="I9" s="11" t="s">
        <v>479</v>
      </c>
      <c r="J9" s="11" t="s">
        <v>474</v>
      </c>
      <c r="K9" s="11"/>
      <c r="L9" s="11"/>
      <c r="M9" s="6"/>
    </row>
    <row r="10" spans="1:13" x14ac:dyDescent="0.35">
      <c r="A10" s="1" t="s">
        <v>232</v>
      </c>
      <c r="B10" s="8" t="s">
        <v>794</v>
      </c>
      <c r="C10" s="18">
        <v>78095</v>
      </c>
      <c r="D10" s="1">
        <v>1945</v>
      </c>
      <c r="E10" s="8" t="s">
        <v>467</v>
      </c>
      <c r="F10" s="1" t="s">
        <v>213</v>
      </c>
      <c r="G10" s="1">
        <v>74</v>
      </c>
      <c r="H10" s="8" t="s">
        <v>627</v>
      </c>
      <c r="I10" s="8" t="s">
        <v>479</v>
      </c>
      <c r="J10" s="8" t="s">
        <v>474</v>
      </c>
      <c r="K10" s="8"/>
      <c r="L10" s="8"/>
    </row>
    <row r="11" spans="1:13" x14ac:dyDescent="0.35">
      <c r="A11" s="5" t="s">
        <v>420</v>
      </c>
      <c r="B11" s="5" t="s">
        <v>794</v>
      </c>
      <c r="C11" s="18">
        <v>67264</v>
      </c>
      <c r="D11" s="4">
        <v>1997</v>
      </c>
      <c r="E11" s="14" t="s">
        <v>467</v>
      </c>
      <c r="F11" s="5" t="s">
        <v>12</v>
      </c>
      <c r="G11" s="1">
        <v>22</v>
      </c>
      <c r="H11" s="8" t="s">
        <v>628</v>
      </c>
      <c r="I11" s="8" t="s">
        <v>479</v>
      </c>
      <c r="J11" s="8" t="s">
        <v>474</v>
      </c>
      <c r="K11" s="1"/>
      <c r="L11" s="1"/>
    </row>
    <row r="12" spans="1:13" x14ac:dyDescent="0.35">
      <c r="A12" s="1" t="s">
        <v>233</v>
      </c>
      <c r="B12" s="8" t="s">
        <v>794</v>
      </c>
      <c r="C12" s="18">
        <v>58553</v>
      </c>
      <c r="D12" s="1">
        <v>2017</v>
      </c>
      <c r="E12" s="8" t="s">
        <v>467</v>
      </c>
      <c r="F12" s="1" t="s">
        <v>2</v>
      </c>
      <c r="G12" s="1">
        <v>2</v>
      </c>
      <c r="H12" s="8" t="s">
        <v>629</v>
      </c>
      <c r="I12" s="8" t="s">
        <v>479</v>
      </c>
      <c r="J12" s="8" t="s">
        <v>474</v>
      </c>
      <c r="K12" s="1"/>
      <c r="L12" s="1"/>
    </row>
    <row r="13" spans="1:13" x14ac:dyDescent="0.35">
      <c r="A13" s="1" t="s">
        <v>234</v>
      </c>
      <c r="B13" s="8" t="s">
        <v>794</v>
      </c>
      <c r="C13" s="18">
        <v>63954</v>
      </c>
      <c r="D13" s="1">
        <v>1987</v>
      </c>
      <c r="E13" s="8" t="s">
        <v>467</v>
      </c>
      <c r="F13" s="1" t="s">
        <v>29</v>
      </c>
      <c r="G13" s="1">
        <v>32</v>
      </c>
      <c r="H13" s="8" t="s">
        <v>630</v>
      </c>
      <c r="I13" s="8" t="s">
        <v>479</v>
      </c>
      <c r="J13" s="8" t="s">
        <v>474</v>
      </c>
      <c r="K13" s="1"/>
      <c r="L13" s="1"/>
    </row>
    <row r="14" spans="1:13" x14ac:dyDescent="0.35">
      <c r="A14" s="1" t="s">
        <v>384</v>
      </c>
      <c r="B14" s="7" t="s">
        <v>794</v>
      </c>
      <c r="C14" s="18">
        <v>80399</v>
      </c>
      <c r="D14" s="1">
        <v>1910</v>
      </c>
      <c r="E14" s="8" t="s">
        <v>466</v>
      </c>
      <c r="F14" s="1" t="s">
        <v>33</v>
      </c>
      <c r="G14" s="1">
        <v>109</v>
      </c>
      <c r="H14" s="7" t="s">
        <v>704</v>
      </c>
      <c r="I14" s="7" t="s">
        <v>479</v>
      </c>
      <c r="J14" s="7" t="s">
        <v>475</v>
      </c>
      <c r="K14" s="1"/>
      <c r="L14" s="1"/>
    </row>
    <row r="15" spans="1:13" x14ac:dyDescent="0.35">
      <c r="A15" s="1" t="s">
        <v>80</v>
      </c>
      <c r="B15" s="7" t="s">
        <v>794</v>
      </c>
      <c r="C15" s="18">
        <v>75700</v>
      </c>
      <c r="D15" s="1">
        <v>2010</v>
      </c>
      <c r="E15" s="8" t="s">
        <v>466</v>
      </c>
      <c r="F15" s="1" t="s">
        <v>4</v>
      </c>
      <c r="G15" s="1">
        <v>9</v>
      </c>
      <c r="H15" s="7" t="s">
        <v>714</v>
      </c>
      <c r="I15" s="7" t="s">
        <v>479</v>
      </c>
      <c r="J15" s="7" t="s">
        <v>475</v>
      </c>
      <c r="K15" s="1"/>
      <c r="L15" s="1"/>
    </row>
    <row r="16" spans="1:13" s="6" customFormat="1" x14ac:dyDescent="0.35">
      <c r="A16" s="11" t="s">
        <v>82</v>
      </c>
      <c r="B16" s="11" t="s">
        <v>794</v>
      </c>
      <c r="C16" s="18">
        <v>79375</v>
      </c>
      <c r="D16" s="11">
        <v>1945</v>
      </c>
      <c r="E16" s="12" t="s">
        <v>467</v>
      </c>
      <c r="F16" s="11" t="s">
        <v>12</v>
      </c>
      <c r="G16" s="1">
        <v>74</v>
      </c>
      <c r="H16" s="11" t="s">
        <v>715</v>
      </c>
      <c r="I16" s="11" t="s">
        <v>479</v>
      </c>
      <c r="J16" s="11" t="s">
        <v>474</v>
      </c>
      <c r="K16" s="11"/>
      <c r="L16" s="11"/>
    </row>
    <row r="17" spans="1:12" x14ac:dyDescent="0.35">
      <c r="A17" s="1" t="s">
        <v>332</v>
      </c>
      <c r="B17" s="7" t="s">
        <v>794</v>
      </c>
      <c r="C17" s="18">
        <v>67879</v>
      </c>
      <c r="D17" s="1">
        <v>1935</v>
      </c>
      <c r="E17" s="8" t="s">
        <v>467</v>
      </c>
      <c r="F17" s="1" t="s">
        <v>333</v>
      </c>
      <c r="G17" s="1">
        <v>84</v>
      </c>
      <c r="H17" s="7" t="s">
        <v>716</v>
      </c>
      <c r="I17" s="7" t="s">
        <v>479</v>
      </c>
      <c r="J17" s="7" t="s">
        <v>474</v>
      </c>
      <c r="K17" s="1"/>
      <c r="L17" s="1"/>
    </row>
    <row r="18" spans="1:12" x14ac:dyDescent="0.35">
      <c r="A18" s="1" t="s">
        <v>84</v>
      </c>
      <c r="B18" s="7" t="s">
        <v>794</v>
      </c>
      <c r="C18" s="18">
        <v>76632</v>
      </c>
      <c r="D18" s="1">
        <v>1974</v>
      </c>
      <c r="E18" s="8" t="s">
        <v>466</v>
      </c>
      <c r="F18" s="1" t="s">
        <v>85</v>
      </c>
      <c r="G18" s="1">
        <v>45</v>
      </c>
      <c r="H18" s="7" t="s">
        <v>718</v>
      </c>
      <c r="I18" s="7" t="s">
        <v>479</v>
      </c>
      <c r="J18" s="7" t="s">
        <v>475</v>
      </c>
      <c r="K18" s="1"/>
      <c r="L18" s="1"/>
    </row>
    <row r="19" spans="1:12" x14ac:dyDescent="0.35">
      <c r="A19" s="1" t="s">
        <v>391</v>
      </c>
      <c r="B19" s="7" t="s">
        <v>794</v>
      </c>
      <c r="C19" s="18">
        <v>78177</v>
      </c>
      <c r="D19" s="1">
        <v>1987</v>
      </c>
      <c r="E19" s="8" t="s">
        <v>466</v>
      </c>
      <c r="F19" s="1" t="s">
        <v>150</v>
      </c>
      <c r="G19" s="1">
        <v>32</v>
      </c>
      <c r="H19" s="17" t="s">
        <v>755</v>
      </c>
      <c r="I19" s="7" t="s">
        <v>479</v>
      </c>
      <c r="J19" s="7" t="s">
        <v>475</v>
      </c>
    </row>
    <row r="20" spans="1:12" x14ac:dyDescent="0.35">
      <c r="A20" s="1" t="s">
        <v>23</v>
      </c>
      <c r="B20" s="8" t="s">
        <v>794</v>
      </c>
      <c r="C20" s="18">
        <v>69076</v>
      </c>
      <c r="D20" s="1">
        <v>1992</v>
      </c>
      <c r="E20" s="1" t="s">
        <v>467</v>
      </c>
      <c r="F20" s="1" t="s">
        <v>12</v>
      </c>
      <c r="G20" s="1">
        <v>27</v>
      </c>
      <c r="H20" s="17" t="s">
        <v>784</v>
      </c>
      <c r="I20" s="8" t="s">
        <v>479</v>
      </c>
      <c r="J20" s="8" t="s">
        <v>474</v>
      </c>
      <c r="K20" s="9"/>
      <c r="L20" s="9"/>
    </row>
    <row r="24" spans="1:12" x14ac:dyDescent="0.35">
      <c r="A24" t="s">
        <v>835</v>
      </c>
      <c r="B24" t="s">
        <v>836</v>
      </c>
      <c r="F24" t="s">
        <v>898</v>
      </c>
      <c r="G24" s="20">
        <f>751/19</f>
        <v>39.526315789473685</v>
      </c>
    </row>
    <row r="26" spans="1:12" x14ac:dyDescent="0.35">
      <c r="A26" t="s">
        <v>837</v>
      </c>
      <c r="B26" t="s">
        <v>838</v>
      </c>
      <c r="F26" t="s">
        <v>898</v>
      </c>
      <c r="G26" s="20">
        <f>378/10</f>
        <v>37.799999999999997</v>
      </c>
    </row>
    <row r="27" spans="1:12" x14ac:dyDescent="0.35">
      <c r="A27" t="s">
        <v>839</v>
      </c>
      <c r="B27" t="s">
        <v>840</v>
      </c>
      <c r="F27" t="s">
        <v>898</v>
      </c>
      <c r="G27" s="20">
        <f>373/9</f>
        <v>41.444444444444443</v>
      </c>
    </row>
  </sheetData>
  <autoFilter ref="A1:M21" xr:uid="{E9A86DED-B1D3-43A7-BB11-550BF6F7D69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D422-2143-4A3F-8D21-8CBF1292D7A1}">
  <dimension ref="A1:M22"/>
  <sheetViews>
    <sheetView workbookViewId="0">
      <selection activeCell="B18" sqref="B18"/>
    </sheetView>
  </sheetViews>
  <sheetFormatPr defaultRowHeight="14.5" x14ac:dyDescent="0.35"/>
  <cols>
    <col min="1" max="1" width="40.6328125" bestFit="1" customWidth="1"/>
    <col min="6" max="6" width="45.6328125" customWidth="1"/>
    <col min="8" max="8" width="24.90625" bestFit="1" customWidth="1"/>
  </cols>
  <sheetData>
    <row r="1" spans="1:13" x14ac:dyDescent="0.35">
      <c r="A1" s="1" t="s">
        <v>0</v>
      </c>
      <c r="B1" s="1" t="s">
        <v>786</v>
      </c>
      <c r="C1" t="s">
        <v>798</v>
      </c>
      <c r="D1" s="1" t="s">
        <v>801</v>
      </c>
      <c r="E1" s="1" t="s">
        <v>802</v>
      </c>
      <c r="F1" s="1" t="s">
        <v>803</v>
      </c>
      <c r="G1" s="1" t="s">
        <v>800</v>
      </c>
      <c r="H1" s="1" t="s">
        <v>473</v>
      </c>
      <c r="I1" s="1" t="s">
        <v>478</v>
      </c>
      <c r="J1" s="1" t="s">
        <v>799</v>
      </c>
      <c r="K1" s="1"/>
      <c r="L1" s="1"/>
    </row>
    <row r="2" spans="1:13" x14ac:dyDescent="0.35">
      <c r="A2" s="1" t="s">
        <v>365</v>
      </c>
      <c r="B2" s="1" t="s">
        <v>787</v>
      </c>
      <c r="C2" s="18">
        <v>49609</v>
      </c>
      <c r="D2" s="1">
        <v>1922</v>
      </c>
      <c r="E2" s="8" t="s">
        <v>467</v>
      </c>
      <c r="F2" s="1" t="s">
        <v>29</v>
      </c>
      <c r="G2" s="1">
        <v>97</v>
      </c>
      <c r="H2" s="1" t="s">
        <v>477</v>
      </c>
      <c r="I2" s="1" t="s">
        <v>479</v>
      </c>
      <c r="J2" s="1" t="s">
        <v>474</v>
      </c>
      <c r="K2" s="1"/>
      <c r="L2" s="1"/>
    </row>
    <row r="3" spans="1:13" x14ac:dyDescent="0.35">
      <c r="A3" s="1" t="s">
        <v>295</v>
      </c>
      <c r="B3" s="5" t="s">
        <v>787</v>
      </c>
      <c r="C3" s="18">
        <v>50012</v>
      </c>
      <c r="D3" s="1">
        <v>2010</v>
      </c>
      <c r="E3" s="8" t="s">
        <v>467</v>
      </c>
      <c r="F3" s="1" t="s">
        <v>296</v>
      </c>
      <c r="G3" s="1">
        <v>9</v>
      </c>
      <c r="H3" s="7" t="s">
        <v>504</v>
      </c>
      <c r="I3" s="7" t="s">
        <v>479</v>
      </c>
      <c r="J3" s="7" t="s">
        <v>474</v>
      </c>
      <c r="K3" s="1"/>
      <c r="L3" s="1"/>
    </row>
    <row r="4" spans="1:13" x14ac:dyDescent="0.35">
      <c r="A4" s="1" t="s">
        <v>367</v>
      </c>
      <c r="B4" s="5" t="s">
        <v>787</v>
      </c>
      <c r="C4" s="18">
        <v>52827</v>
      </c>
      <c r="D4" s="1">
        <v>2015</v>
      </c>
      <c r="E4" s="8" t="s">
        <v>467</v>
      </c>
      <c r="F4" s="1" t="s">
        <v>2</v>
      </c>
      <c r="G4" s="1">
        <v>4</v>
      </c>
      <c r="H4" s="8" t="s">
        <v>535</v>
      </c>
      <c r="I4" s="8" t="s">
        <v>479</v>
      </c>
      <c r="J4" s="8" t="s">
        <v>474</v>
      </c>
      <c r="K4" s="1"/>
      <c r="L4" s="1"/>
      <c r="M4" s="10"/>
    </row>
    <row r="5" spans="1:13" x14ac:dyDescent="0.35">
      <c r="A5" s="1" t="s">
        <v>338</v>
      </c>
      <c r="B5" s="5" t="s">
        <v>787</v>
      </c>
      <c r="C5" s="18">
        <v>74000</v>
      </c>
      <c r="D5" s="1">
        <v>1945</v>
      </c>
      <c r="E5" s="8" t="s">
        <v>467</v>
      </c>
      <c r="F5" s="1" t="s">
        <v>12</v>
      </c>
      <c r="G5" s="1">
        <v>74</v>
      </c>
      <c r="H5" s="8" t="s">
        <v>536</v>
      </c>
      <c r="I5" s="8" t="s">
        <v>479</v>
      </c>
      <c r="J5" s="8" t="s">
        <v>474</v>
      </c>
      <c r="K5" s="1"/>
      <c r="L5" s="1"/>
    </row>
    <row r="6" spans="1:13" x14ac:dyDescent="0.35">
      <c r="A6" s="1" t="s">
        <v>320</v>
      </c>
      <c r="B6" s="5" t="s">
        <v>787</v>
      </c>
      <c r="C6" s="18">
        <v>64760</v>
      </c>
      <c r="D6" s="1">
        <v>1987</v>
      </c>
      <c r="E6" s="8" t="s">
        <v>467</v>
      </c>
      <c r="F6" s="1" t="s">
        <v>12</v>
      </c>
      <c r="G6" s="1">
        <v>32</v>
      </c>
      <c r="H6" s="8" t="s">
        <v>537</v>
      </c>
      <c r="I6" s="8" t="s">
        <v>479</v>
      </c>
      <c r="J6" s="8" t="s">
        <v>474</v>
      </c>
      <c r="K6" s="1"/>
      <c r="L6" s="1"/>
    </row>
    <row r="7" spans="1:13" x14ac:dyDescent="0.35">
      <c r="A7" s="1" t="s">
        <v>262</v>
      </c>
      <c r="B7" s="8" t="s">
        <v>787</v>
      </c>
      <c r="C7" s="18">
        <v>49841</v>
      </c>
      <c r="D7" s="1">
        <v>1922</v>
      </c>
      <c r="E7" s="8" t="s">
        <v>467</v>
      </c>
      <c r="F7" s="1" t="s">
        <v>263</v>
      </c>
      <c r="G7" s="1">
        <v>97</v>
      </c>
      <c r="H7" s="8" t="s">
        <v>555</v>
      </c>
      <c r="I7" s="8" t="s">
        <v>479</v>
      </c>
      <c r="J7" s="8" t="s">
        <v>474</v>
      </c>
      <c r="K7" s="1"/>
      <c r="L7" s="1"/>
    </row>
    <row r="8" spans="1:13" x14ac:dyDescent="0.35">
      <c r="A8" s="1" t="s">
        <v>328</v>
      </c>
      <c r="B8" s="8" t="s">
        <v>787</v>
      </c>
      <c r="C8" s="18">
        <v>42982</v>
      </c>
      <c r="D8" s="1">
        <v>1974</v>
      </c>
      <c r="E8" s="8" t="s">
        <v>471</v>
      </c>
      <c r="F8" s="1" t="s">
        <v>329</v>
      </c>
      <c r="G8" s="1">
        <v>45</v>
      </c>
      <c r="H8" s="8" t="s">
        <v>564</v>
      </c>
      <c r="I8" s="8" t="s">
        <v>479</v>
      </c>
      <c r="J8" s="8" t="s">
        <v>565</v>
      </c>
    </row>
    <row r="9" spans="1:13" x14ac:dyDescent="0.35">
      <c r="A9" s="8" t="s">
        <v>417</v>
      </c>
      <c r="B9" s="8" t="s">
        <v>787</v>
      </c>
      <c r="C9" s="18">
        <v>53720</v>
      </c>
      <c r="D9" s="8">
        <v>1972</v>
      </c>
      <c r="E9" s="8" t="s">
        <v>467</v>
      </c>
      <c r="F9" s="8" t="s">
        <v>463</v>
      </c>
      <c r="G9" s="1">
        <v>47</v>
      </c>
      <c r="H9" s="8" t="s">
        <v>654</v>
      </c>
      <c r="I9" s="11" t="s">
        <v>479</v>
      </c>
      <c r="J9" s="11" t="s">
        <v>474</v>
      </c>
      <c r="K9" s="11"/>
      <c r="L9" s="11"/>
      <c r="M9" s="6"/>
    </row>
    <row r="10" spans="1:13" x14ac:dyDescent="0.35">
      <c r="A10" s="1" t="s">
        <v>261</v>
      </c>
      <c r="B10" s="8" t="s">
        <v>787</v>
      </c>
      <c r="C10" s="18">
        <v>47120</v>
      </c>
      <c r="D10" s="1">
        <v>2010</v>
      </c>
      <c r="E10" s="8" t="s">
        <v>466</v>
      </c>
      <c r="F10" s="1" t="s">
        <v>1</v>
      </c>
      <c r="G10" s="1">
        <v>9</v>
      </c>
      <c r="H10" s="8" t="s">
        <v>662</v>
      </c>
      <c r="I10" s="8" t="s">
        <v>479</v>
      </c>
      <c r="J10" s="8" t="s">
        <v>475</v>
      </c>
      <c r="K10" s="1"/>
      <c r="L10" s="1"/>
    </row>
    <row r="11" spans="1:13" x14ac:dyDescent="0.35">
      <c r="A11" s="1" t="s">
        <v>334</v>
      </c>
      <c r="B11" s="7" t="s">
        <v>787</v>
      </c>
      <c r="C11" s="18">
        <v>55938</v>
      </c>
      <c r="D11" s="1">
        <v>1918</v>
      </c>
      <c r="E11" s="8" t="s">
        <v>467</v>
      </c>
      <c r="F11" s="1" t="s">
        <v>29</v>
      </c>
      <c r="G11" s="1">
        <v>101</v>
      </c>
      <c r="H11" s="7" t="s">
        <v>689</v>
      </c>
      <c r="I11" s="7" t="s">
        <v>479</v>
      </c>
      <c r="J11" s="7" t="s">
        <v>474</v>
      </c>
      <c r="K11" s="1"/>
      <c r="L11" s="1"/>
    </row>
    <row r="12" spans="1:13" x14ac:dyDescent="0.35">
      <c r="A12" s="8" t="s">
        <v>389</v>
      </c>
      <c r="B12" s="8" t="s">
        <v>787</v>
      </c>
      <c r="C12" s="18">
        <v>56395</v>
      </c>
      <c r="D12" s="8">
        <v>1922</v>
      </c>
      <c r="E12" s="8" t="s">
        <v>467</v>
      </c>
      <c r="F12" s="8" t="s">
        <v>248</v>
      </c>
      <c r="G12" s="1">
        <v>97</v>
      </c>
      <c r="H12" s="17" t="s">
        <v>749</v>
      </c>
      <c r="I12" s="11" t="s">
        <v>479</v>
      </c>
      <c r="J12" s="11" t="s">
        <v>474</v>
      </c>
      <c r="K12" s="11"/>
      <c r="L12" s="11"/>
      <c r="M12" s="6"/>
    </row>
    <row r="13" spans="1:13" s="6" customFormat="1" ht="29" x14ac:dyDescent="0.35">
      <c r="A13" s="11" t="s">
        <v>335</v>
      </c>
      <c r="B13" s="11" t="s">
        <v>787</v>
      </c>
      <c r="C13" s="18">
        <v>53169</v>
      </c>
      <c r="D13" s="11">
        <v>1964</v>
      </c>
      <c r="E13" s="12" t="s">
        <v>467</v>
      </c>
      <c r="F13" s="11" t="s">
        <v>12</v>
      </c>
      <c r="G13" s="1">
        <v>55</v>
      </c>
      <c r="H13" s="17" t="s">
        <v>750</v>
      </c>
      <c r="I13" s="7" t="s">
        <v>479</v>
      </c>
      <c r="J13" s="7" t="s">
        <v>474</v>
      </c>
      <c r="K13" s="1"/>
      <c r="L13" s="1"/>
      <c r="M13"/>
    </row>
    <row r="18" spans="1:7" x14ac:dyDescent="0.35">
      <c r="A18" t="s">
        <v>841</v>
      </c>
      <c r="B18" t="s">
        <v>842</v>
      </c>
      <c r="F18" t="s">
        <v>898</v>
      </c>
      <c r="G18" s="20">
        <f>667/12</f>
        <v>55.583333333333336</v>
      </c>
    </row>
    <row r="20" spans="1:7" x14ac:dyDescent="0.35">
      <c r="A20" t="s">
        <v>843</v>
      </c>
      <c r="B20" t="s">
        <v>844</v>
      </c>
      <c r="F20" t="s">
        <v>898</v>
      </c>
      <c r="G20" s="20">
        <f>613/10</f>
        <v>61.3</v>
      </c>
    </row>
    <row r="21" spans="1:7" x14ac:dyDescent="0.35">
      <c r="A21" t="s">
        <v>845</v>
      </c>
      <c r="B21" t="s">
        <v>846</v>
      </c>
      <c r="F21" t="s">
        <v>898</v>
      </c>
      <c r="G21">
        <v>9</v>
      </c>
    </row>
    <row r="22" spans="1:7" x14ac:dyDescent="0.35">
      <c r="A22" t="s">
        <v>847</v>
      </c>
      <c r="B22" t="s">
        <v>816</v>
      </c>
      <c r="F22" t="s">
        <v>898</v>
      </c>
      <c r="G22">
        <v>45</v>
      </c>
    </row>
  </sheetData>
  <autoFilter ref="A1:M13" xr:uid="{42909DD2-74C0-4F8A-8705-6AB3199A45B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7D41-AC8B-41AE-909F-767D90686861}">
  <dimension ref="A1:M43"/>
  <sheetViews>
    <sheetView topLeftCell="A29" workbookViewId="0">
      <selection activeCell="B40" sqref="B40"/>
    </sheetView>
  </sheetViews>
  <sheetFormatPr defaultRowHeight="14.5" x14ac:dyDescent="0.35"/>
  <cols>
    <col min="1" max="1" width="41.26953125" bestFit="1" customWidth="1"/>
    <col min="6" max="6" width="45.1796875" customWidth="1"/>
    <col min="8" max="8" width="26.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356</v>
      </c>
      <c r="B2" s="1" t="s">
        <v>790</v>
      </c>
      <c r="C2" s="18">
        <v>59382</v>
      </c>
      <c r="D2" s="1">
        <v>1979</v>
      </c>
      <c r="E2" s="8" t="s">
        <v>466</v>
      </c>
      <c r="F2" s="1" t="s">
        <v>4</v>
      </c>
      <c r="G2" s="1">
        <v>40</v>
      </c>
      <c r="H2" s="1" t="s">
        <v>482</v>
      </c>
      <c r="I2" s="1" t="s">
        <v>479</v>
      </c>
      <c r="J2" s="1" t="s">
        <v>475</v>
      </c>
      <c r="K2" s="1"/>
      <c r="L2" s="1"/>
    </row>
    <row r="3" spans="1:13" x14ac:dyDescent="0.35">
      <c r="A3" s="1" t="s">
        <v>223</v>
      </c>
      <c r="B3" s="5" t="s">
        <v>790</v>
      </c>
      <c r="C3" s="18">
        <v>75061</v>
      </c>
      <c r="D3" s="1">
        <v>1997</v>
      </c>
      <c r="E3" s="8" t="s">
        <v>467</v>
      </c>
      <c r="F3" s="1" t="s">
        <v>12</v>
      </c>
      <c r="G3" s="1">
        <v>22</v>
      </c>
      <c r="H3" s="8" t="s">
        <v>497</v>
      </c>
      <c r="I3" s="11" t="s">
        <v>479</v>
      </c>
      <c r="J3" s="11" t="s">
        <v>474</v>
      </c>
      <c r="K3" s="11"/>
      <c r="L3" s="11"/>
      <c r="M3" s="6"/>
    </row>
    <row r="4" spans="1:13" s="6" customFormat="1" x14ac:dyDescent="0.35">
      <c r="A4" s="11" t="s">
        <v>224</v>
      </c>
      <c r="B4" s="11" t="s">
        <v>790</v>
      </c>
      <c r="C4" s="18">
        <v>73784</v>
      </c>
      <c r="D4" s="11">
        <v>1979</v>
      </c>
      <c r="E4" s="12" t="s">
        <v>467</v>
      </c>
      <c r="F4" s="11" t="s">
        <v>225</v>
      </c>
      <c r="G4" s="1">
        <v>40</v>
      </c>
      <c r="H4" s="11" t="s">
        <v>498</v>
      </c>
      <c r="I4" s="15" t="s">
        <v>479</v>
      </c>
      <c r="J4" s="15" t="s">
        <v>474</v>
      </c>
      <c r="K4" s="1"/>
      <c r="L4" s="1"/>
      <c r="M4"/>
    </row>
    <row r="5" spans="1:13" x14ac:dyDescent="0.35">
      <c r="A5" s="1" t="s">
        <v>226</v>
      </c>
      <c r="B5" s="16" t="s">
        <v>790</v>
      </c>
      <c r="C5" s="18">
        <v>65359</v>
      </c>
      <c r="D5" s="1">
        <v>1970</v>
      </c>
      <c r="E5" s="8" t="s">
        <v>467</v>
      </c>
      <c r="F5" s="1" t="s">
        <v>29</v>
      </c>
      <c r="G5" s="1">
        <v>49</v>
      </c>
      <c r="H5" s="7" t="s">
        <v>499</v>
      </c>
      <c r="I5" s="7" t="s">
        <v>479</v>
      </c>
      <c r="J5" s="7" t="s">
        <v>474</v>
      </c>
      <c r="K5" s="1"/>
      <c r="L5" s="1"/>
    </row>
    <row r="6" spans="1:13" x14ac:dyDescent="0.35">
      <c r="A6" s="1" t="s">
        <v>227</v>
      </c>
      <c r="B6" s="16" t="s">
        <v>790</v>
      </c>
      <c r="C6" s="18">
        <v>67765</v>
      </c>
      <c r="D6" s="1">
        <v>1974</v>
      </c>
      <c r="E6" s="8" t="s">
        <v>467</v>
      </c>
      <c r="F6" s="1" t="s">
        <v>12</v>
      </c>
      <c r="G6" s="1">
        <v>45</v>
      </c>
      <c r="H6" s="7" t="s">
        <v>500</v>
      </c>
      <c r="I6" s="7" t="s">
        <v>479</v>
      </c>
      <c r="J6" s="7" t="s">
        <v>474</v>
      </c>
      <c r="K6" s="1"/>
      <c r="L6" s="1"/>
    </row>
    <row r="7" spans="1:13" x14ac:dyDescent="0.35">
      <c r="A7" s="1" t="s">
        <v>360</v>
      </c>
      <c r="B7" s="16" t="s">
        <v>790</v>
      </c>
      <c r="C7" s="18">
        <v>70207</v>
      </c>
      <c r="D7" s="1">
        <v>2015</v>
      </c>
      <c r="E7" s="8" t="s">
        <v>467</v>
      </c>
      <c r="F7" s="1" t="s">
        <v>2</v>
      </c>
      <c r="G7" s="1">
        <v>4</v>
      </c>
      <c r="H7" s="7" t="s">
        <v>501</v>
      </c>
      <c r="I7" s="7" t="s">
        <v>479</v>
      </c>
      <c r="J7" s="7" t="s">
        <v>474</v>
      </c>
      <c r="K7" s="1"/>
      <c r="L7" s="1"/>
    </row>
    <row r="8" spans="1:13" x14ac:dyDescent="0.35">
      <c r="A8" s="1" t="s">
        <v>315</v>
      </c>
      <c r="B8" s="5" t="s">
        <v>790</v>
      </c>
      <c r="C8" s="18">
        <v>71813</v>
      </c>
      <c r="D8" s="1">
        <v>1974</v>
      </c>
      <c r="E8" s="8" t="s">
        <v>466</v>
      </c>
      <c r="F8" s="1" t="s">
        <v>316</v>
      </c>
      <c r="G8" s="1">
        <v>45</v>
      </c>
      <c r="H8" s="8" t="s">
        <v>526</v>
      </c>
      <c r="I8" s="8" t="s">
        <v>479</v>
      </c>
      <c r="J8" s="8" t="s">
        <v>475</v>
      </c>
      <c r="K8" s="1"/>
      <c r="L8" s="1"/>
    </row>
    <row r="9" spans="1:13" x14ac:dyDescent="0.35">
      <c r="A9" s="5" t="s">
        <v>430</v>
      </c>
      <c r="B9" s="5" t="s">
        <v>790</v>
      </c>
      <c r="C9" s="18">
        <v>72803</v>
      </c>
      <c r="D9" s="4">
        <v>2010</v>
      </c>
      <c r="E9" s="14" t="s">
        <v>466</v>
      </c>
      <c r="F9" s="5" t="s">
        <v>4</v>
      </c>
      <c r="G9" s="1">
        <v>9</v>
      </c>
      <c r="H9" s="8" t="s">
        <v>529</v>
      </c>
      <c r="I9" s="8" t="s">
        <v>479</v>
      </c>
      <c r="J9" s="8" t="s">
        <v>475</v>
      </c>
      <c r="K9" s="1"/>
      <c r="L9" s="1"/>
    </row>
    <row r="10" spans="1:13" x14ac:dyDescent="0.35">
      <c r="A10" s="5" t="s">
        <v>433</v>
      </c>
      <c r="B10" s="5" t="s">
        <v>790</v>
      </c>
      <c r="C10" s="18">
        <v>73510</v>
      </c>
      <c r="D10" s="4">
        <v>2010</v>
      </c>
      <c r="E10" s="14" t="s">
        <v>466</v>
      </c>
      <c r="F10" s="5" t="s">
        <v>4</v>
      </c>
      <c r="G10" s="1">
        <v>9</v>
      </c>
      <c r="H10" s="8" t="s">
        <v>534</v>
      </c>
      <c r="I10" s="8" t="s">
        <v>479</v>
      </c>
      <c r="J10" s="8" t="s">
        <v>475</v>
      </c>
      <c r="K10" s="1"/>
      <c r="L10" s="1"/>
    </row>
    <row r="11" spans="1:13" x14ac:dyDescent="0.35">
      <c r="A11" t="s">
        <v>405</v>
      </c>
      <c r="B11" s="8" t="s">
        <v>790</v>
      </c>
      <c r="C11" s="18">
        <v>60456</v>
      </c>
      <c r="D11">
        <v>2010</v>
      </c>
      <c r="E11" s="8" t="s">
        <v>466</v>
      </c>
      <c r="F11" t="s">
        <v>4</v>
      </c>
      <c r="G11" s="1">
        <v>9</v>
      </c>
      <c r="H11" s="8" t="s">
        <v>561</v>
      </c>
      <c r="I11" s="8" t="s">
        <v>479</v>
      </c>
      <c r="J11" s="8" t="s">
        <v>475</v>
      </c>
      <c r="K11" s="1"/>
      <c r="L11" s="1"/>
    </row>
    <row r="12" spans="1:13" x14ac:dyDescent="0.35">
      <c r="A12" s="1" t="s">
        <v>179</v>
      </c>
      <c r="B12" s="7" t="s">
        <v>790</v>
      </c>
      <c r="C12" s="18">
        <v>66827</v>
      </c>
      <c r="D12" s="1">
        <v>2010</v>
      </c>
      <c r="E12" s="8" t="s">
        <v>466</v>
      </c>
      <c r="F12" s="1" t="s">
        <v>4</v>
      </c>
      <c r="G12" s="1">
        <v>9</v>
      </c>
      <c r="H12" s="7" t="s">
        <v>595</v>
      </c>
      <c r="I12" s="7" t="s">
        <v>479</v>
      </c>
      <c r="J12" s="7" t="s">
        <v>475</v>
      </c>
      <c r="K12" s="1"/>
      <c r="L12" s="1"/>
    </row>
    <row r="13" spans="1:13" x14ac:dyDescent="0.35">
      <c r="A13" s="1" t="s">
        <v>191</v>
      </c>
      <c r="B13" s="7" t="s">
        <v>790</v>
      </c>
      <c r="C13" s="18">
        <v>69978</v>
      </c>
      <c r="D13" s="1">
        <v>2010</v>
      </c>
      <c r="E13" s="8" t="s">
        <v>466</v>
      </c>
      <c r="F13" s="1" t="s">
        <v>1</v>
      </c>
      <c r="G13" s="1">
        <v>9</v>
      </c>
      <c r="H13" s="7" t="s">
        <v>606</v>
      </c>
      <c r="I13" s="7" t="s">
        <v>479</v>
      </c>
      <c r="J13" s="7" t="s">
        <v>475</v>
      </c>
      <c r="K13" s="1"/>
      <c r="L13" s="1"/>
    </row>
    <row r="14" spans="1:13" x14ac:dyDescent="0.35">
      <c r="A14" s="8" t="s">
        <v>228</v>
      </c>
      <c r="B14" s="8" t="s">
        <v>790</v>
      </c>
      <c r="C14" s="18">
        <v>65440</v>
      </c>
      <c r="D14" s="8">
        <v>2005</v>
      </c>
      <c r="E14" s="8" t="s">
        <v>466</v>
      </c>
      <c r="F14" s="8" t="s">
        <v>71</v>
      </c>
      <c r="G14" s="1">
        <v>14</v>
      </c>
      <c r="H14" s="8" t="s">
        <v>623</v>
      </c>
      <c r="I14" s="8" t="s">
        <v>479</v>
      </c>
      <c r="J14" s="8" t="s">
        <v>475</v>
      </c>
      <c r="K14" s="1"/>
      <c r="L14" s="1"/>
    </row>
    <row r="15" spans="1:13" x14ac:dyDescent="0.35">
      <c r="A15" s="8" t="s">
        <v>241</v>
      </c>
      <c r="B15" s="8" t="s">
        <v>790</v>
      </c>
      <c r="C15" s="18">
        <v>73876</v>
      </c>
      <c r="D15" s="8">
        <v>1992</v>
      </c>
      <c r="E15" s="8" t="s">
        <v>466</v>
      </c>
      <c r="F15" s="8" t="s">
        <v>448</v>
      </c>
      <c r="G15" s="1">
        <v>27</v>
      </c>
      <c r="H15" s="8" t="s">
        <v>638</v>
      </c>
      <c r="I15" s="8" t="s">
        <v>479</v>
      </c>
      <c r="J15" s="8" t="s">
        <v>475</v>
      </c>
      <c r="K15" s="1"/>
      <c r="L15" s="1"/>
    </row>
    <row r="16" spans="1:13" x14ac:dyDescent="0.35">
      <c r="A16" s="1" t="s">
        <v>249</v>
      </c>
      <c r="B16" s="8" t="s">
        <v>790</v>
      </c>
      <c r="C16" s="18">
        <v>66675</v>
      </c>
      <c r="D16" s="1">
        <v>2005</v>
      </c>
      <c r="E16" s="8" t="s">
        <v>466</v>
      </c>
      <c r="F16" s="1" t="s">
        <v>1</v>
      </c>
      <c r="G16" s="1">
        <v>14</v>
      </c>
      <c r="H16" s="8" t="s">
        <v>644</v>
      </c>
      <c r="I16" s="8" t="s">
        <v>479</v>
      </c>
      <c r="J16" s="8" t="s">
        <v>475</v>
      </c>
      <c r="K16" s="1"/>
      <c r="L16" s="1"/>
    </row>
    <row r="17" spans="1:13" x14ac:dyDescent="0.35">
      <c r="A17" s="5" t="s">
        <v>429</v>
      </c>
      <c r="B17" s="5" t="s">
        <v>790</v>
      </c>
      <c r="C17" s="18">
        <v>81415</v>
      </c>
      <c r="D17" s="4">
        <v>1979</v>
      </c>
      <c r="E17" s="14" t="s">
        <v>466</v>
      </c>
      <c r="F17" s="5" t="s">
        <v>4</v>
      </c>
      <c r="G17" s="1">
        <v>40</v>
      </c>
      <c r="H17" s="8" t="s">
        <v>653</v>
      </c>
      <c r="I17" s="8" t="s">
        <v>479</v>
      </c>
      <c r="J17" s="8" t="s">
        <v>475</v>
      </c>
      <c r="K17" s="8"/>
      <c r="L17" s="8"/>
    </row>
    <row r="18" spans="1:13" x14ac:dyDescent="0.35">
      <c r="A18" s="8" t="s">
        <v>404</v>
      </c>
      <c r="B18" s="8" t="s">
        <v>790</v>
      </c>
      <c r="C18" s="18">
        <v>76171</v>
      </c>
      <c r="D18" s="8">
        <v>1983</v>
      </c>
      <c r="E18" s="8" t="s">
        <v>466</v>
      </c>
      <c r="F18" s="8" t="s">
        <v>454</v>
      </c>
      <c r="G18" s="9">
        <v>36</v>
      </c>
      <c r="H18" s="8" t="s">
        <v>660</v>
      </c>
      <c r="I18" s="8" t="s">
        <v>479</v>
      </c>
      <c r="J18" s="8" t="s">
        <v>475</v>
      </c>
      <c r="K18" s="1"/>
      <c r="L18" s="1"/>
    </row>
    <row r="19" spans="1:13" x14ac:dyDescent="0.35">
      <c r="A19" s="1" t="s">
        <v>37</v>
      </c>
      <c r="B19" s="7" t="s">
        <v>790</v>
      </c>
      <c r="C19" s="18">
        <v>67729</v>
      </c>
      <c r="D19" s="1">
        <v>1910</v>
      </c>
      <c r="E19" s="1" t="s">
        <v>466</v>
      </c>
      <c r="F19" s="1" t="s">
        <v>33</v>
      </c>
      <c r="G19" s="1">
        <v>109</v>
      </c>
      <c r="H19" s="7" t="s">
        <v>674</v>
      </c>
      <c r="I19" s="7" t="s">
        <v>479</v>
      </c>
      <c r="J19" s="7" t="s">
        <v>475</v>
      </c>
      <c r="K19" s="1"/>
      <c r="L19" s="1"/>
    </row>
    <row r="20" spans="1:13" s="6" customFormat="1" x14ac:dyDescent="0.35">
      <c r="A20" s="11" t="s">
        <v>38</v>
      </c>
      <c r="B20" s="11" t="s">
        <v>790</v>
      </c>
      <c r="C20" s="18">
        <v>80427</v>
      </c>
      <c r="D20" s="11">
        <v>1906</v>
      </c>
      <c r="E20" s="11" t="s">
        <v>466</v>
      </c>
      <c r="F20" s="11" t="s">
        <v>39</v>
      </c>
      <c r="G20" s="1">
        <v>113</v>
      </c>
      <c r="H20" s="11" t="s">
        <v>675</v>
      </c>
      <c r="I20" s="15" t="s">
        <v>479</v>
      </c>
      <c r="J20" s="15" t="s">
        <v>475</v>
      </c>
      <c r="K20" s="1"/>
      <c r="L20" s="1"/>
      <c r="M20"/>
    </row>
    <row r="21" spans="1:13" x14ac:dyDescent="0.35">
      <c r="A21" s="1" t="s">
        <v>381</v>
      </c>
      <c r="B21" s="7" t="s">
        <v>790</v>
      </c>
      <c r="C21" s="18">
        <v>68909</v>
      </c>
      <c r="D21" s="1">
        <v>2010</v>
      </c>
      <c r="E21" s="8" t="s">
        <v>466</v>
      </c>
      <c r="F21" s="1" t="s">
        <v>4</v>
      </c>
      <c r="G21" s="1">
        <v>9</v>
      </c>
      <c r="H21" s="7" t="s">
        <v>678</v>
      </c>
      <c r="I21" s="8" t="s">
        <v>479</v>
      </c>
      <c r="J21" s="8" t="s">
        <v>475</v>
      </c>
      <c r="K21" s="8"/>
      <c r="L21" s="8"/>
    </row>
    <row r="22" spans="1:13" x14ac:dyDescent="0.35">
      <c r="A22" s="1" t="s">
        <v>51</v>
      </c>
      <c r="B22" s="7" t="s">
        <v>790</v>
      </c>
      <c r="C22" s="18">
        <v>68404</v>
      </c>
      <c r="D22" s="1">
        <v>2010</v>
      </c>
      <c r="E22" s="8" t="s">
        <v>466</v>
      </c>
      <c r="F22" s="1" t="s">
        <v>4</v>
      </c>
      <c r="G22" s="1">
        <v>9</v>
      </c>
      <c r="H22" s="7" t="s">
        <v>688</v>
      </c>
      <c r="I22" s="7" t="s">
        <v>479</v>
      </c>
      <c r="J22" s="7" t="s">
        <v>475</v>
      </c>
      <c r="K22" s="1"/>
      <c r="L22" s="1"/>
    </row>
    <row r="23" spans="1:13" x14ac:dyDescent="0.35">
      <c r="A23" s="1" t="s">
        <v>65</v>
      </c>
      <c r="B23" s="7" t="s">
        <v>790</v>
      </c>
      <c r="C23" s="18">
        <v>62863</v>
      </c>
      <c r="D23" s="1">
        <v>2010</v>
      </c>
      <c r="E23" s="8" t="s">
        <v>466</v>
      </c>
      <c r="F23" s="1" t="s">
        <v>4</v>
      </c>
      <c r="G23" s="1">
        <v>9</v>
      </c>
      <c r="H23" s="7" t="s">
        <v>701</v>
      </c>
      <c r="I23" s="7" t="s">
        <v>479</v>
      </c>
      <c r="J23" s="7" t="s">
        <v>475</v>
      </c>
      <c r="K23" s="1"/>
      <c r="L23" s="1"/>
    </row>
    <row r="24" spans="1:13" s="6" customFormat="1" x14ac:dyDescent="0.35">
      <c r="A24" s="11" t="s">
        <v>70</v>
      </c>
      <c r="B24" s="11" t="s">
        <v>790</v>
      </c>
      <c r="C24" s="18">
        <v>70390</v>
      </c>
      <c r="D24" s="11">
        <v>2005</v>
      </c>
      <c r="E24" s="12" t="s">
        <v>466</v>
      </c>
      <c r="F24" s="11" t="s">
        <v>71</v>
      </c>
      <c r="G24" s="1">
        <v>14</v>
      </c>
      <c r="H24" s="11" t="s">
        <v>707</v>
      </c>
      <c r="I24" s="15" t="s">
        <v>479</v>
      </c>
      <c r="J24" s="15" t="s">
        <v>475</v>
      </c>
      <c r="K24" s="1"/>
      <c r="L24" s="1"/>
      <c r="M24"/>
    </row>
    <row r="25" spans="1:13" x14ac:dyDescent="0.35">
      <c r="A25" s="3" t="s">
        <v>411</v>
      </c>
      <c r="B25" s="3" t="s">
        <v>790</v>
      </c>
      <c r="C25" s="18">
        <v>76205</v>
      </c>
      <c r="D25" s="2">
        <v>2015</v>
      </c>
      <c r="E25" s="13" t="s">
        <v>466</v>
      </c>
      <c r="F25" s="3" t="s">
        <v>1</v>
      </c>
      <c r="G25" s="1">
        <v>4</v>
      </c>
      <c r="H25" s="7" t="s">
        <v>511</v>
      </c>
      <c r="I25" s="7" t="s">
        <v>479</v>
      </c>
      <c r="J25" s="7" t="s">
        <v>475</v>
      </c>
      <c r="K25" s="1"/>
      <c r="L25" s="1"/>
    </row>
    <row r="26" spans="1:13" x14ac:dyDescent="0.35">
      <c r="A26" s="9" t="s">
        <v>92</v>
      </c>
      <c r="B26" s="7" t="s">
        <v>790</v>
      </c>
      <c r="C26" s="18">
        <v>73286</v>
      </c>
      <c r="D26" s="9">
        <v>1974</v>
      </c>
      <c r="E26" s="8" t="s">
        <v>466</v>
      </c>
      <c r="F26" s="9" t="s">
        <v>444</v>
      </c>
      <c r="G26" s="9">
        <v>45</v>
      </c>
      <c r="H26" s="7" t="s">
        <v>729</v>
      </c>
      <c r="I26" s="6" t="s">
        <v>479</v>
      </c>
      <c r="J26" s="6" t="s">
        <v>475</v>
      </c>
      <c r="K26" s="6"/>
      <c r="L26" s="6"/>
      <c r="M26" s="6"/>
    </row>
    <row r="27" spans="1:13" s="6" customFormat="1" x14ac:dyDescent="0.35">
      <c r="A27" s="11" t="s">
        <v>98</v>
      </c>
      <c r="B27" s="11" t="s">
        <v>790</v>
      </c>
      <c r="C27" s="18">
        <v>62917</v>
      </c>
      <c r="D27" s="11">
        <v>2010</v>
      </c>
      <c r="E27" s="12" t="s">
        <v>466</v>
      </c>
      <c r="F27" s="11" t="s">
        <v>4</v>
      </c>
      <c r="G27" s="1">
        <v>9</v>
      </c>
      <c r="H27" s="17" t="s">
        <v>740</v>
      </c>
      <c r="I27" s="7" t="s">
        <v>479</v>
      </c>
      <c r="J27" s="7" t="s">
        <v>475</v>
      </c>
      <c r="K27" s="1"/>
      <c r="L27" s="1"/>
      <c r="M27"/>
    </row>
    <row r="28" spans="1:13" x14ac:dyDescent="0.35">
      <c r="A28" s="9" t="s">
        <v>99</v>
      </c>
      <c r="B28" s="8" t="s">
        <v>790</v>
      </c>
      <c r="C28" s="18">
        <v>68307</v>
      </c>
      <c r="D28" s="9">
        <v>1997</v>
      </c>
      <c r="E28" s="8" t="s">
        <v>466</v>
      </c>
      <c r="F28" s="9" t="s">
        <v>445</v>
      </c>
      <c r="G28" s="9">
        <v>22</v>
      </c>
      <c r="H28" s="17" t="s">
        <v>741</v>
      </c>
      <c r="I28" s="11" t="s">
        <v>479</v>
      </c>
      <c r="J28" s="11" t="s">
        <v>475</v>
      </c>
      <c r="K28" s="11"/>
      <c r="L28" s="11"/>
      <c r="M28" s="6"/>
    </row>
    <row r="29" spans="1:13" s="6" customFormat="1" x14ac:dyDescent="0.35">
      <c r="A29" s="11" t="s">
        <v>100</v>
      </c>
      <c r="B29" s="11" t="s">
        <v>790</v>
      </c>
      <c r="C29" s="18">
        <v>69058</v>
      </c>
      <c r="D29" s="11">
        <v>2010</v>
      </c>
      <c r="E29" s="12" t="s">
        <v>466</v>
      </c>
      <c r="F29" s="11" t="s">
        <v>4</v>
      </c>
      <c r="G29" s="1">
        <v>9</v>
      </c>
      <c r="H29" s="17" t="s">
        <v>742</v>
      </c>
      <c r="I29" s="11" t="s">
        <v>479</v>
      </c>
      <c r="J29" s="11" t="s">
        <v>475</v>
      </c>
      <c r="K29" s="11"/>
      <c r="L29" s="11"/>
    </row>
    <row r="30" spans="1:13" s="6" customFormat="1" x14ac:dyDescent="0.35">
      <c r="A30" s="11" t="s">
        <v>101</v>
      </c>
      <c r="B30" s="11" t="s">
        <v>790</v>
      </c>
      <c r="C30" s="18">
        <v>70800</v>
      </c>
      <c r="D30" s="11">
        <v>1909</v>
      </c>
      <c r="E30" s="12" t="s">
        <v>466</v>
      </c>
      <c r="F30" s="11" t="s">
        <v>33</v>
      </c>
      <c r="G30" s="1">
        <v>110</v>
      </c>
      <c r="H30" s="17" t="s">
        <v>743</v>
      </c>
      <c r="I30" s="7" t="s">
        <v>479</v>
      </c>
      <c r="J30" s="7" t="s">
        <v>475</v>
      </c>
      <c r="K30" s="1"/>
      <c r="L30" s="1"/>
      <c r="M30"/>
    </row>
    <row r="31" spans="1:13" x14ac:dyDescent="0.35">
      <c r="A31" s="1" t="s">
        <v>107</v>
      </c>
      <c r="B31" s="8" t="s">
        <v>790</v>
      </c>
      <c r="C31" s="18">
        <v>72461</v>
      </c>
      <c r="D31" s="1">
        <v>1885</v>
      </c>
      <c r="E31" s="8" t="s">
        <v>466</v>
      </c>
      <c r="F31" s="1" t="s">
        <v>108</v>
      </c>
      <c r="G31" s="1">
        <v>134</v>
      </c>
      <c r="H31" s="17" t="s">
        <v>748</v>
      </c>
      <c r="I31" s="8" t="s">
        <v>479</v>
      </c>
      <c r="J31" s="8" t="s">
        <v>475</v>
      </c>
      <c r="K31" s="8"/>
      <c r="L31" s="8"/>
    </row>
    <row r="32" spans="1:13" x14ac:dyDescent="0.35">
      <c r="A32" s="1" t="s">
        <v>109</v>
      </c>
      <c r="B32" s="7" t="s">
        <v>790</v>
      </c>
      <c r="C32" s="18">
        <v>70200</v>
      </c>
      <c r="D32" s="1">
        <v>2010</v>
      </c>
      <c r="E32" s="8" t="s">
        <v>466</v>
      </c>
      <c r="F32" s="1" t="s">
        <v>4</v>
      </c>
      <c r="G32" s="1">
        <v>9</v>
      </c>
      <c r="H32" s="17" t="s">
        <v>542</v>
      </c>
      <c r="I32" s="7" t="s">
        <v>479</v>
      </c>
      <c r="J32" s="7" t="s">
        <v>475</v>
      </c>
      <c r="K32" s="1"/>
      <c r="L32" s="1"/>
    </row>
    <row r="33" spans="1:12" x14ac:dyDescent="0.35">
      <c r="A33" s="1" t="s">
        <v>114</v>
      </c>
      <c r="B33" s="7" t="s">
        <v>790</v>
      </c>
      <c r="C33" s="18">
        <v>68629</v>
      </c>
      <c r="D33" s="1">
        <v>2005</v>
      </c>
      <c r="E33" s="8" t="s">
        <v>466</v>
      </c>
      <c r="F33" s="1" t="s">
        <v>4</v>
      </c>
      <c r="G33" s="1">
        <v>14</v>
      </c>
      <c r="H33" s="17" t="s">
        <v>754</v>
      </c>
      <c r="I33" s="7" t="s">
        <v>479</v>
      </c>
      <c r="J33" s="7" t="s">
        <v>475</v>
      </c>
      <c r="K33" s="1"/>
      <c r="L33" s="1"/>
    </row>
    <row r="34" spans="1:12" x14ac:dyDescent="0.35">
      <c r="A34" s="1" t="s">
        <v>135</v>
      </c>
      <c r="B34" s="7" t="s">
        <v>790</v>
      </c>
      <c r="C34" s="18">
        <v>74048</v>
      </c>
      <c r="D34" s="1">
        <v>1885</v>
      </c>
      <c r="E34" s="8" t="s">
        <v>466</v>
      </c>
      <c r="F34" s="1" t="s">
        <v>136</v>
      </c>
      <c r="G34" s="1">
        <v>134</v>
      </c>
      <c r="H34" s="17" t="s">
        <v>774</v>
      </c>
      <c r="I34" s="7" t="s">
        <v>479</v>
      </c>
      <c r="J34" s="7" t="s">
        <v>475</v>
      </c>
      <c r="K34" s="1"/>
      <c r="L34" s="1"/>
    </row>
    <row r="35" spans="1:12" x14ac:dyDescent="0.35">
      <c r="A35" s="1" t="s">
        <v>148</v>
      </c>
      <c r="B35" s="8" t="s">
        <v>790</v>
      </c>
      <c r="C35" s="18">
        <v>75718</v>
      </c>
      <c r="D35" s="1">
        <v>2010</v>
      </c>
      <c r="E35" s="8" t="s">
        <v>466</v>
      </c>
      <c r="F35" s="1" t="s">
        <v>149</v>
      </c>
      <c r="G35" s="1">
        <v>9</v>
      </c>
      <c r="H35" s="17" t="s">
        <v>781</v>
      </c>
      <c r="I35" s="8" t="s">
        <v>479</v>
      </c>
      <c r="J35" s="8" t="s">
        <v>475</v>
      </c>
      <c r="K35" s="1"/>
      <c r="L35" s="1"/>
    </row>
    <row r="40" spans="1:12" x14ac:dyDescent="0.35">
      <c r="A40" t="s">
        <v>848</v>
      </c>
      <c r="B40" t="s">
        <v>849</v>
      </c>
      <c r="F40" t="s">
        <v>898</v>
      </c>
      <c r="G40" s="20">
        <f>1183/34</f>
        <v>34.794117647058826</v>
      </c>
    </row>
    <row r="42" spans="1:12" x14ac:dyDescent="0.35">
      <c r="A42" t="s">
        <v>851</v>
      </c>
      <c r="B42" t="s">
        <v>850</v>
      </c>
      <c r="F42" t="s">
        <v>898</v>
      </c>
      <c r="G42" s="20">
        <f>1023/29</f>
        <v>35.275862068965516</v>
      </c>
    </row>
    <row r="43" spans="1:12" x14ac:dyDescent="0.35">
      <c r="A43" t="s">
        <v>852</v>
      </c>
      <c r="B43" t="s">
        <v>853</v>
      </c>
      <c r="F43" t="s">
        <v>898</v>
      </c>
      <c r="G43">
        <f>160/5</f>
        <v>32</v>
      </c>
    </row>
  </sheetData>
  <autoFilter ref="A1:M35" xr:uid="{A1667827-BFE2-40E3-B92C-0D270E96FE6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F7AF-3AAA-4C73-9944-DA091E9734F5}">
  <dimension ref="A1:M38"/>
  <sheetViews>
    <sheetView topLeftCell="A15" workbookViewId="0">
      <selection activeCell="A35" sqref="A35:B35"/>
    </sheetView>
  </sheetViews>
  <sheetFormatPr defaultRowHeight="14.5" x14ac:dyDescent="0.35"/>
  <cols>
    <col min="1" max="1" width="41.26953125" bestFit="1" customWidth="1"/>
    <col min="6" max="6" width="46.08984375" customWidth="1"/>
    <col min="8" max="8" width="24.9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207</v>
      </c>
      <c r="B2" s="8" t="s">
        <v>792</v>
      </c>
      <c r="C2" s="18">
        <v>68717</v>
      </c>
      <c r="D2" s="1">
        <v>2010</v>
      </c>
      <c r="E2" s="8" t="s">
        <v>466</v>
      </c>
      <c r="F2" s="1" t="s">
        <v>4</v>
      </c>
      <c r="G2" s="1">
        <v>9</v>
      </c>
      <c r="H2" s="8" t="s">
        <v>483</v>
      </c>
      <c r="I2" s="8" t="s">
        <v>479</v>
      </c>
      <c r="J2" s="8" t="s">
        <v>475</v>
      </c>
      <c r="K2" s="1"/>
      <c r="L2" s="1"/>
    </row>
    <row r="3" spans="1:13" x14ac:dyDescent="0.35">
      <c r="A3" s="8" t="s">
        <v>362</v>
      </c>
      <c r="B3" s="8" t="s">
        <v>792</v>
      </c>
      <c r="C3" s="18">
        <v>68976</v>
      </c>
      <c r="D3" s="8">
        <v>1931</v>
      </c>
      <c r="E3" s="8" t="s">
        <v>466</v>
      </c>
      <c r="F3" s="8" t="s">
        <v>453</v>
      </c>
      <c r="G3" s="1">
        <v>88</v>
      </c>
      <c r="H3" s="8" t="s">
        <v>509</v>
      </c>
      <c r="I3" s="8" t="s">
        <v>479</v>
      </c>
      <c r="J3" s="8" t="s">
        <v>475</v>
      </c>
      <c r="K3" s="1"/>
      <c r="L3" s="1"/>
    </row>
    <row r="4" spans="1:13" x14ac:dyDescent="0.35">
      <c r="A4" s="1" t="s">
        <v>301</v>
      </c>
      <c r="B4" s="5" t="s">
        <v>792</v>
      </c>
      <c r="C4" s="18">
        <v>80462</v>
      </c>
      <c r="D4" s="1">
        <v>1970</v>
      </c>
      <c r="E4" s="8" t="s">
        <v>466</v>
      </c>
      <c r="F4" s="1" t="s">
        <v>4</v>
      </c>
      <c r="G4" s="1">
        <v>49</v>
      </c>
      <c r="H4" s="8" t="s">
        <v>511</v>
      </c>
      <c r="I4" s="8" t="s">
        <v>479</v>
      </c>
      <c r="J4" s="8" t="s">
        <v>475</v>
      </c>
      <c r="K4" s="1"/>
      <c r="L4" s="1"/>
    </row>
    <row r="5" spans="1:13" x14ac:dyDescent="0.35">
      <c r="A5" s="8" t="s">
        <v>368</v>
      </c>
      <c r="B5" s="8" t="s">
        <v>792</v>
      </c>
      <c r="C5" s="18">
        <v>78237</v>
      </c>
      <c r="D5" s="8">
        <v>1997</v>
      </c>
      <c r="E5" s="8" t="s">
        <v>466</v>
      </c>
      <c r="F5" s="8" t="s">
        <v>445</v>
      </c>
      <c r="G5" s="9">
        <v>22</v>
      </c>
      <c r="H5" s="8" t="s">
        <v>541</v>
      </c>
      <c r="I5" s="8" t="s">
        <v>479</v>
      </c>
      <c r="J5" s="8" t="s">
        <v>475</v>
      </c>
      <c r="K5" s="1"/>
      <c r="L5" s="1"/>
    </row>
    <row r="6" spans="1:13" x14ac:dyDescent="0.35">
      <c r="A6" s="1" t="s">
        <v>265</v>
      </c>
      <c r="B6" s="7" t="s">
        <v>792</v>
      </c>
      <c r="C6" s="18">
        <v>75331</v>
      </c>
      <c r="D6" s="1">
        <v>1910</v>
      </c>
      <c r="E6" s="8" t="s">
        <v>466</v>
      </c>
      <c r="F6" s="1" t="s">
        <v>266</v>
      </c>
      <c r="G6" s="1">
        <v>109</v>
      </c>
      <c r="H6" s="7" t="s">
        <v>557</v>
      </c>
      <c r="I6" s="7" t="s">
        <v>479</v>
      </c>
      <c r="J6" s="7" t="s">
        <v>475</v>
      </c>
      <c r="K6" s="1"/>
      <c r="L6" s="1"/>
    </row>
    <row r="7" spans="1:13" x14ac:dyDescent="0.35">
      <c r="A7" s="1" t="s">
        <v>267</v>
      </c>
      <c r="B7" s="8" t="s">
        <v>792</v>
      </c>
      <c r="C7" s="18">
        <v>64035</v>
      </c>
      <c r="D7" s="1">
        <v>1950</v>
      </c>
      <c r="E7" s="8" t="s">
        <v>466</v>
      </c>
      <c r="F7" s="1" t="s">
        <v>268</v>
      </c>
      <c r="G7" s="1">
        <v>69</v>
      </c>
      <c r="H7" s="8" t="s">
        <v>558</v>
      </c>
      <c r="I7" s="8" t="s">
        <v>479</v>
      </c>
      <c r="J7" s="8" t="s">
        <v>475</v>
      </c>
      <c r="K7" s="1"/>
      <c r="L7" s="1"/>
    </row>
    <row r="8" spans="1:13" s="6" customFormat="1" x14ac:dyDescent="0.35">
      <c r="A8" s="11" t="s">
        <v>164</v>
      </c>
      <c r="B8" s="11" t="s">
        <v>792</v>
      </c>
      <c r="C8" s="18">
        <v>74415</v>
      </c>
      <c r="D8" s="11">
        <v>1924</v>
      </c>
      <c r="E8" s="12" t="s">
        <v>466</v>
      </c>
      <c r="F8" s="11" t="s">
        <v>33</v>
      </c>
      <c r="G8" s="1">
        <v>95</v>
      </c>
      <c r="H8" s="11" t="s">
        <v>584</v>
      </c>
      <c r="I8" s="15" t="s">
        <v>479</v>
      </c>
      <c r="J8" s="15" t="s">
        <v>475</v>
      </c>
      <c r="K8" s="1"/>
      <c r="L8" s="1"/>
      <c r="M8"/>
    </row>
    <row r="9" spans="1:13" x14ac:dyDescent="0.35">
      <c r="A9" s="1" t="s">
        <v>171</v>
      </c>
      <c r="B9" s="7" t="s">
        <v>792</v>
      </c>
      <c r="C9" s="18">
        <v>79293</v>
      </c>
      <c r="D9" s="1">
        <v>1950</v>
      </c>
      <c r="E9" s="8" t="s">
        <v>466</v>
      </c>
      <c r="F9" s="1" t="s">
        <v>172</v>
      </c>
      <c r="G9" s="1">
        <v>69</v>
      </c>
      <c r="H9" s="7" t="s">
        <v>589</v>
      </c>
      <c r="I9" s="7" t="s">
        <v>479</v>
      </c>
      <c r="J9" s="7" t="s">
        <v>475</v>
      </c>
      <c r="K9" s="1"/>
      <c r="L9" s="1"/>
    </row>
    <row r="10" spans="1:13" x14ac:dyDescent="0.35">
      <c r="A10" s="1" t="s">
        <v>7</v>
      </c>
      <c r="B10" s="8" t="s">
        <v>792</v>
      </c>
      <c r="C10" s="18">
        <v>77837</v>
      </c>
      <c r="D10" s="1">
        <v>1950</v>
      </c>
      <c r="E10" s="1" t="s">
        <v>466</v>
      </c>
      <c r="F10" s="1" t="s">
        <v>4</v>
      </c>
      <c r="G10" s="1">
        <v>69</v>
      </c>
      <c r="H10" s="8" t="s">
        <v>600</v>
      </c>
      <c r="I10" s="8" t="s">
        <v>479</v>
      </c>
      <c r="J10" s="8" t="s">
        <v>475</v>
      </c>
      <c r="K10" s="1"/>
      <c r="L10" s="1"/>
    </row>
    <row r="11" spans="1:13" x14ac:dyDescent="0.35">
      <c r="A11" s="1" t="s">
        <v>229</v>
      </c>
      <c r="B11" s="8" t="s">
        <v>792</v>
      </c>
      <c r="C11" s="18">
        <v>70486</v>
      </c>
      <c r="D11" s="1">
        <v>2005</v>
      </c>
      <c r="E11" s="8" t="s">
        <v>466</v>
      </c>
      <c r="F11" s="1" t="s">
        <v>4</v>
      </c>
      <c r="G11" s="1">
        <v>14</v>
      </c>
      <c r="H11" s="8" t="s">
        <v>624</v>
      </c>
      <c r="I11" s="8" t="s">
        <v>479</v>
      </c>
      <c r="J11" s="8" t="s">
        <v>475</v>
      </c>
      <c r="K11" s="1"/>
      <c r="L11" s="1"/>
    </row>
    <row r="12" spans="1:13" x14ac:dyDescent="0.35">
      <c r="A12" s="1" t="s">
        <v>235</v>
      </c>
      <c r="B12" s="8" t="s">
        <v>792</v>
      </c>
      <c r="C12" s="18">
        <v>78176</v>
      </c>
      <c r="D12" s="1">
        <v>1987</v>
      </c>
      <c r="E12" s="8" t="s">
        <v>467</v>
      </c>
      <c r="F12" s="1" t="s">
        <v>12</v>
      </c>
      <c r="G12" s="1">
        <v>32</v>
      </c>
      <c r="H12" s="8" t="s">
        <v>631</v>
      </c>
      <c r="I12" s="8" t="s">
        <v>479</v>
      </c>
      <c r="J12" s="8" t="s">
        <v>474</v>
      </c>
      <c r="K12" s="1"/>
      <c r="L12" s="1"/>
    </row>
    <row r="13" spans="1:13" x14ac:dyDescent="0.35">
      <c r="A13" s="1" t="s">
        <v>330</v>
      </c>
      <c r="B13" s="8" t="s">
        <v>792</v>
      </c>
      <c r="C13" s="18">
        <v>73097</v>
      </c>
      <c r="D13" s="1">
        <v>2005</v>
      </c>
      <c r="E13" s="8" t="s">
        <v>467</v>
      </c>
      <c r="F13" s="1" t="s">
        <v>2</v>
      </c>
      <c r="G13" s="1">
        <v>14</v>
      </c>
      <c r="H13" s="8" t="s">
        <v>632</v>
      </c>
      <c r="I13" s="8" t="s">
        <v>479</v>
      </c>
      <c r="J13" s="8" t="s">
        <v>474</v>
      </c>
      <c r="K13" s="1"/>
      <c r="L13" s="1"/>
    </row>
    <row r="14" spans="1:13" x14ac:dyDescent="0.35">
      <c r="A14" s="1" t="s">
        <v>236</v>
      </c>
      <c r="B14" s="8" t="s">
        <v>792</v>
      </c>
      <c r="C14" s="18">
        <v>63542</v>
      </c>
      <c r="D14" s="1">
        <v>1945</v>
      </c>
      <c r="E14" s="8" t="s">
        <v>467</v>
      </c>
      <c r="F14" s="1" t="s">
        <v>213</v>
      </c>
      <c r="G14" s="1">
        <v>74</v>
      </c>
      <c r="H14" s="8" t="s">
        <v>633</v>
      </c>
      <c r="I14" s="8" t="s">
        <v>479</v>
      </c>
      <c r="J14" s="8" t="s">
        <v>474</v>
      </c>
      <c r="K14" s="1"/>
      <c r="L14" s="1"/>
    </row>
    <row r="15" spans="1:13" x14ac:dyDescent="0.35">
      <c r="A15" s="8" t="s">
        <v>379</v>
      </c>
      <c r="B15" s="8" t="s">
        <v>792</v>
      </c>
      <c r="C15" s="18">
        <v>78101</v>
      </c>
      <c r="D15" s="8">
        <v>1924</v>
      </c>
      <c r="E15" s="8" t="s">
        <v>466</v>
      </c>
      <c r="F15" s="8" t="s">
        <v>457</v>
      </c>
      <c r="G15" s="9">
        <v>95</v>
      </c>
      <c r="H15" s="8" t="s">
        <v>643</v>
      </c>
      <c r="I15" s="8" t="s">
        <v>479</v>
      </c>
      <c r="J15" s="8" t="s">
        <v>475</v>
      </c>
      <c r="K15" s="1"/>
      <c r="L15" s="1"/>
    </row>
    <row r="16" spans="1:13" x14ac:dyDescent="0.35">
      <c r="A16" s="1" t="s">
        <v>255</v>
      </c>
      <c r="B16" s="7" t="s">
        <v>792</v>
      </c>
      <c r="C16" s="18">
        <v>76202</v>
      </c>
      <c r="D16" s="1">
        <v>2017</v>
      </c>
      <c r="E16" s="8" t="s">
        <v>466</v>
      </c>
      <c r="F16" s="1" t="s">
        <v>4</v>
      </c>
      <c r="G16" s="1">
        <v>2</v>
      </c>
      <c r="H16" s="7" t="s">
        <v>651</v>
      </c>
      <c r="I16" s="8" t="s">
        <v>479</v>
      </c>
      <c r="J16" s="8" t="s">
        <v>475</v>
      </c>
      <c r="K16" s="8"/>
      <c r="L16" s="8"/>
    </row>
    <row r="17" spans="1:13" x14ac:dyDescent="0.35">
      <c r="A17" s="8" t="s">
        <v>257</v>
      </c>
      <c r="B17" s="8" t="s">
        <v>792</v>
      </c>
      <c r="C17" s="18">
        <v>66555</v>
      </c>
      <c r="D17" s="8">
        <v>2010</v>
      </c>
      <c r="E17" s="8" t="s">
        <v>466</v>
      </c>
      <c r="F17" s="8" t="s">
        <v>450</v>
      </c>
      <c r="G17" s="9">
        <v>9</v>
      </c>
      <c r="H17" s="8" t="s">
        <v>656</v>
      </c>
      <c r="I17" s="8" t="s">
        <v>479</v>
      </c>
      <c r="J17" s="8" t="s">
        <v>475</v>
      </c>
    </row>
    <row r="18" spans="1:13" s="6" customFormat="1" x14ac:dyDescent="0.35">
      <c r="A18" s="11" t="s">
        <v>3</v>
      </c>
      <c r="B18" s="11" t="s">
        <v>792</v>
      </c>
      <c r="C18" s="18">
        <v>73963</v>
      </c>
      <c r="D18" s="11">
        <v>2001</v>
      </c>
      <c r="E18" s="11" t="s">
        <v>466</v>
      </c>
      <c r="F18" s="11" t="s">
        <v>4</v>
      </c>
      <c r="G18" s="1">
        <v>18</v>
      </c>
      <c r="H18" s="11" t="s">
        <v>665</v>
      </c>
      <c r="I18" s="11" t="s">
        <v>479</v>
      </c>
      <c r="J18" s="11" t="s">
        <v>475</v>
      </c>
      <c r="K18" s="11"/>
      <c r="L18" s="11"/>
    </row>
    <row r="19" spans="1:13" x14ac:dyDescent="0.35">
      <c r="A19" s="1" t="s">
        <v>46</v>
      </c>
      <c r="B19" s="8" t="s">
        <v>792</v>
      </c>
      <c r="C19" s="18">
        <v>77909</v>
      </c>
      <c r="D19" s="1">
        <v>2010</v>
      </c>
      <c r="E19" s="8" t="s">
        <v>466</v>
      </c>
      <c r="F19" s="1" t="s">
        <v>4</v>
      </c>
      <c r="G19" s="1">
        <v>9</v>
      </c>
      <c r="H19" s="8" t="s">
        <v>681</v>
      </c>
      <c r="I19" s="8" t="s">
        <v>479</v>
      </c>
      <c r="J19" s="8" t="s">
        <v>475</v>
      </c>
      <c r="K19" s="1"/>
      <c r="L19" s="1"/>
    </row>
    <row r="20" spans="1:13" x14ac:dyDescent="0.35">
      <c r="A20" s="1" t="s">
        <v>49</v>
      </c>
      <c r="B20" s="8" t="s">
        <v>792</v>
      </c>
      <c r="C20" s="18">
        <v>58930</v>
      </c>
      <c r="D20" s="1">
        <v>1992</v>
      </c>
      <c r="E20" s="8" t="s">
        <v>467</v>
      </c>
      <c r="F20" s="1" t="s">
        <v>12</v>
      </c>
      <c r="G20" s="1">
        <v>27</v>
      </c>
      <c r="H20" s="8" t="s">
        <v>685</v>
      </c>
      <c r="I20" s="8" t="s">
        <v>479</v>
      </c>
      <c r="J20" s="8" t="s">
        <v>474</v>
      </c>
      <c r="K20" s="1"/>
      <c r="L20" s="1"/>
    </row>
    <row r="21" spans="1:13" x14ac:dyDescent="0.35">
      <c r="A21" s="1" t="s">
        <v>50</v>
      </c>
      <c r="B21" s="8" t="s">
        <v>792</v>
      </c>
      <c r="C21" s="18">
        <v>65727</v>
      </c>
      <c r="D21" s="1">
        <v>1987</v>
      </c>
      <c r="E21" s="8" t="s">
        <v>467</v>
      </c>
      <c r="F21" s="1" t="s">
        <v>12</v>
      </c>
      <c r="G21" s="1">
        <v>32</v>
      </c>
      <c r="H21" s="8" t="s">
        <v>686</v>
      </c>
      <c r="I21" s="11" t="s">
        <v>479</v>
      </c>
      <c r="J21" s="11" t="s">
        <v>474</v>
      </c>
      <c r="K21" s="11"/>
      <c r="L21" s="11"/>
      <c r="M21" s="6"/>
    </row>
    <row r="22" spans="1:13" s="6" customFormat="1" x14ac:dyDescent="0.35">
      <c r="A22" s="11" t="s">
        <v>8</v>
      </c>
      <c r="B22" s="11" t="s">
        <v>792</v>
      </c>
      <c r="C22" s="18">
        <v>67583</v>
      </c>
      <c r="D22" s="11">
        <v>1992</v>
      </c>
      <c r="E22" s="11" t="s">
        <v>467</v>
      </c>
      <c r="F22" s="11" t="s">
        <v>9</v>
      </c>
      <c r="G22" s="1">
        <v>27</v>
      </c>
      <c r="H22" s="11" t="s">
        <v>687</v>
      </c>
      <c r="I22" s="15" t="s">
        <v>479</v>
      </c>
      <c r="J22" s="15" t="s">
        <v>474</v>
      </c>
      <c r="K22" s="1"/>
      <c r="L22" s="1"/>
      <c r="M22"/>
    </row>
    <row r="23" spans="1:13" x14ac:dyDescent="0.35">
      <c r="A23" s="1" t="s">
        <v>76</v>
      </c>
      <c r="B23" s="7" t="s">
        <v>792</v>
      </c>
      <c r="C23" s="18">
        <v>78190</v>
      </c>
      <c r="D23" s="1">
        <v>1910</v>
      </c>
      <c r="E23" s="8" t="s">
        <v>466</v>
      </c>
      <c r="F23" s="1" t="s">
        <v>77</v>
      </c>
      <c r="G23" s="1">
        <v>109</v>
      </c>
      <c r="H23" s="7" t="s">
        <v>710</v>
      </c>
      <c r="I23" s="7" t="s">
        <v>479</v>
      </c>
      <c r="J23" s="7" t="s">
        <v>475</v>
      </c>
      <c r="K23" s="1"/>
      <c r="L23" s="1"/>
    </row>
    <row r="24" spans="1:13" x14ac:dyDescent="0.35">
      <c r="A24" s="1" t="s">
        <v>336</v>
      </c>
      <c r="B24" s="7" t="s">
        <v>792</v>
      </c>
      <c r="C24" s="18">
        <v>90874</v>
      </c>
      <c r="D24" s="1">
        <v>1950</v>
      </c>
      <c r="E24" s="8" t="s">
        <v>466</v>
      </c>
      <c r="F24" s="1" t="s">
        <v>337</v>
      </c>
      <c r="G24" s="1">
        <v>69</v>
      </c>
      <c r="H24" s="7" t="s">
        <v>719</v>
      </c>
      <c r="I24" s="7" t="s">
        <v>479</v>
      </c>
      <c r="J24" s="7" t="s">
        <v>475</v>
      </c>
      <c r="K24" s="1"/>
      <c r="L24" s="1"/>
    </row>
    <row r="25" spans="1:13" x14ac:dyDescent="0.35">
      <c r="A25" s="1" t="s">
        <v>86</v>
      </c>
      <c r="B25" s="8" t="s">
        <v>792</v>
      </c>
      <c r="C25" s="18">
        <v>76831</v>
      </c>
      <c r="D25" s="1">
        <v>2010</v>
      </c>
      <c r="E25" s="8" t="s">
        <v>466</v>
      </c>
      <c r="F25" s="1" t="s">
        <v>4</v>
      </c>
      <c r="G25" s="1">
        <v>9</v>
      </c>
      <c r="H25" s="8" t="s">
        <v>722</v>
      </c>
      <c r="I25" s="8" t="s">
        <v>479</v>
      </c>
      <c r="J25" s="8" t="s">
        <v>475</v>
      </c>
      <c r="K25" s="1"/>
      <c r="L25" s="1"/>
    </row>
    <row r="26" spans="1:13" x14ac:dyDescent="0.35">
      <c r="A26" s="1" t="s">
        <v>89</v>
      </c>
      <c r="B26" s="8" t="s">
        <v>792</v>
      </c>
      <c r="C26" s="18">
        <v>75872</v>
      </c>
      <c r="D26" s="1">
        <v>1931</v>
      </c>
      <c r="E26" s="8" t="s">
        <v>466</v>
      </c>
      <c r="F26" s="1" t="s">
        <v>443</v>
      </c>
      <c r="G26" s="1">
        <v>88</v>
      </c>
      <c r="H26" s="8" t="s">
        <v>724</v>
      </c>
      <c r="I26" s="8" t="s">
        <v>479</v>
      </c>
      <c r="J26" s="8" t="s">
        <v>475</v>
      </c>
      <c r="K26" s="8"/>
      <c r="L26" s="8"/>
    </row>
    <row r="27" spans="1:13" x14ac:dyDescent="0.35">
      <c r="A27" s="8" t="s">
        <v>385</v>
      </c>
      <c r="B27" s="8" t="s">
        <v>792</v>
      </c>
      <c r="C27" s="18">
        <v>79218</v>
      </c>
      <c r="D27" s="8">
        <v>1950</v>
      </c>
      <c r="E27" s="8" t="s">
        <v>466</v>
      </c>
      <c r="F27" s="8" t="s">
        <v>458</v>
      </c>
      <c r="G27" s="1">
        <v>69</v>
      </c>
      <c r="H27" s="8" t="s">
        <v>725</v>
      </c>
      <c r="I27" s="8" t="s">
        <v>479</v>
      </c>
      <c r="J27" s="8" t="s">
        <v>475</v>
      </c>
      <c r="K27" s="1"/>
      <c r="L27" s="1"/>
    </row>
    <row r="28" spans="1:13" x14ac:dyDescent="0.35">
      <c r="A28" s="1" t="s">
        <v>91</v>
      </c>
      <c r="B28" s="8" t="s">
        <v>792</v>
      </c>
      <c r="C28" s="18">
        <v>88039</v>
      </c>
      <c r="D28" s="1">
        <v>1910</v>
      </c>
      <c r="E28" s="8" t="s">
        <v>466</v>
      </c>
      <c r="F28" s="1" t="s">
        <v>33</v>
      </c>
      <c r="G28" s="1">
        <v>109</v>
      </c>
      <c r="H28" s="8" t="s">
        <v>727</v>
      </c>
      <c r="I28" s="8" t="s">
        <v>479</v>
      </c>
      <c r="J28" s="8" t="s">
        <v>475</v>
      </c>
      <c r="K28" s="1"/>
      <c r="L28" s="1"/>
    </row>
    <row r="29" spans="1:13" x14ac:dyDescent="0.35">
      <c r="A29" s="1" t="s">
        <v>127</v>
      </c>
      <c r="B29" s="7" t="s">
        <v>792</v>
      </c>
      <c r="C29" s="18">
        <v>78776</v>
      </c>
      <c r="D29" s="1">
        <v>2005</v>
      </c>
      <c r="E29" s="8" t="s">
        <v>466</v>
      </c>
      <c r="F29" s="1" t="s">
        <v>4</v>
      </c>
      <c r="G29" s="1">
        <v>14</v>
      </c>
      <c r="H29" s="17" t="s">
        <v>770</v>
      </c>
      <c r="I29" s="7" t="s">
        <v>479</v>
      </c>
      <c r="J29" s="7" t="s">
        <v>475</v>
      </c>
      <c r="K29" s="1"/>
      <c r="L29" s="1"/>
    </row>
    <row r="35" spans="1:7" x14ac:dyDescent="0.35">
      <c r="A35" t="s">
        <v>854</v>
      </c>
      <c r="B35" t="s">
        <v>855</v>
      </c>
      <c r="F35" t="s">
        <v>898</v>
      </c>
      <c r="G35" s="20">
        <f>1399/28</f>
        <v>49.964285714285715</v>
      </c>
    </row>
    <row r="37" spans="1:7" x14ac:dyDescent="0.35">
      <c r="A37" t="s">
        <v>857</v>
      </c>
      <c r="B37" t="s">
        <v>856</v>
      </c>
      <c r="F37" t="s">
        <v>898</v>
      </c>
      <c r="G37" s="20">
        <f>1193/22</f>
        <v>54.227272727272727</v>
      </c>
    </row>
    <row r="38" spans="1:7" x14ac:dyDescent="0.35">
      <c r="A38" t="s">
        <v>858</v>
      </c>
      <c r="B38" t="s">
        <v>859</v>
      </c>
      <c r="F38" t="s">
        <v>898</v>
      </c>
      <c r="G38" s="20">
        <f>206/6</f>
        <v>34.333333333333336</v>
      </c>
    </row>
  </sheetData>
  <autoFilter ref="A1:M29" xr:uid="{9090EFBE-5C04-44F0-8E81-36AF5FA29B3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D4E40-BF71-4C1E-B1D3-3EA5F16DA1AC}">
  <dimension ref="A1:M56"/>
  <sheetViews>
    <sheetView topLeftCell="A38" workbookViewId="0">
      <selection activeCell="A53" sqref="A53:B53"/>
    </sheetView>
  </sheetViews>
  <sheetFormatPr defaultRowHeight="14.5" x14ac:dyDescent="0.35"/>
  <cols>
    <col min="1" max="1" width="41.26953125" bestFit="1" customWidth="1"/>
    <col min="6" max="6" width="46.08984375" customWidth="1"/>
    <col min="8" max="8" width="27.81640625" bestFit="1" customWidth="1"/>
  </cols>
  <sheetData>
    <row r="1" spans="1:13" s="19" customFormat="1" x14ac:dyDescent="0.35">
      <c r="A1" s="19" t="s">
        <v>897</v>
      </c>
      <c r="B1" s="19" t="s">
        <v>786</v>
      </c>
      <c r="C1" s="19" t="s">
        <v>798</v>
      </c>
      <c r="D1" s="19" t="s">
        <v>801</v>
      </c>
      <c r="E1" s="19" t="s">
        <v>802</v>
      </c>
      <c r="F1" s="19" t="s">
        <v>803</v>
      </c>
      <c r="G1" s="19" t="s">
        <v>800</v>
      </c>
      <c r="H1" s="19" t="s">
        <v>473</v>
      </c>
      <c r="I1" s="19" t="s">
        <v>478</v>
      </c>
      <c r="J1" s="19" t="s">
        <v>799</v>
      </c>
    </row>
    <row r="2" spans="1:13" x14ac:dyDescent="0.35">
      <c r="A2" s="1" t="s">
        <v>211</v>
      </c>
      <c r="B2" s="5" t="s">
        <v>795</v>
      </c>
      <c r="C2" s="18">
        <v>68878</v>
      </c>
      <c r="D2" s="1">
        <v>1970</v>
      </c>
      <c r="E2" s="8" t="s">
        <v>466</v>
      </c>
      <c r="F2" s="1" t="s">
        <v>212</v>
      </c>
      <c r="G2" s="1">
        <v>49</v>
      </c>
      <c r="H2" s="8" t="s">
        <v>489</v>
      </c>
      <c r="I2" s="8" t="s">
        <v>479</v>
      </c>
      <c r="J2" s="8" t="s">
        <v>475</v>
      </c>
      <c r="K2" s="1"/>
      <c r="L2" s="1"/>
    </row>
    <row r="3" spans="1:13" x14ac:dyDescent="0.35">
      <c r="A3" s="5" t="s">
        <v>414</v>
      </c>
      <c r="B3" s="5" t="s">
        <v>795</v>
      </c>
      <c r="C3" s="18">
        <v>73903</v>
      </c>
      <c r="D3" s="4">
        <v>2005</v>
      </c>
      <c r="E3" s="14" t="s">
        <v>466</v>
      </c>
      <c r="F3" s="5" t="s">
        <v>4</v>
      </c>
      <c r="G3" s="1">
        <v>14</v>
      </c>
      <c r="H3" s="8" t="s">
        <v>515</v>
      </c>
      <c r="I3" s="8" t="s">
        <v>479</v>
      </c>
      <c r="J3" s="8" t="s">
        <v>475</v>
      </c>
      <c r="K3" s="1"/>
      <c r="L3" s="1"/>
    </row>
    <row r="4" spans="1:13" s="10" customFormat="1" x14ac:dyDescent="0.35">
      <c r="A4" s="1" t="s">
        <v>305</v>
      </c>
      <c r="B4" s="5" t="s">
        <v>795</v>
      </c>
      <c r="C4" s="18">
        <v>73640</v>
      </c>
      <c r="D4" s="1">
        <v>1974</v>
      </c>
      <c r="E4" s="8" t="s">
        <v>466</v>
      </c>
      <c r="F4" s="1" t="s">
        <v>472</v>
      </c>
      <c r="G4" s="1">
        <v>45</v>
      </c>
      <c r="H4" s="8" t="s">
        <v>517</v>
      </c>
      <c r="I4" s="8" t="s">
        <v>479</v>
      </c>
      <c r="J4" s="8" t="s">
        <v>475</v>
      </c>
      <c r="K4" s="1"/>
      <c r="L4" s="1"/>
      <c r="M4"/>
    </row>
    <row r="5" spans="1:13" x14ac:dyDescent="0.35">
      <c r="A5" s="8" t="s">
        <v>312</v>
      </c>
      <c r="B5" s="8" t="s">
        <v>795</v>
      </c>
      <c r="C5" s="18">
        <v>75704</v>
      </c>
      <c r="D5" s="8">
        <v>2010</v>
      </c>
      <c r="E5" s="8" t="s">
        <v>466</v>
      </c>
      <c r="F5" s="8" t="s">
        <v>451</v>
      </c>
      <c r="G5" s="9">
        <v>9</v>
      </c>
      <c r="H5" s="8" t="s">
        <v>524</v>
      </c>
      <c r="I5" s="8" t="s">
        <v>479</v>
      </c>
      <c r="J5" s="8" t="s">
        <v>475</v>
      </c>
      <c r="K5" s="1"/>
      <c r="L5" s="1"/>
    </row>
    <row r="6" spans="1:13" x14ac:dyDescent="0.35">
      <c r="A6" s="5" t="s">
        <v>427</v>
      </c>
      <c r="B6" s="5" t="s">
        <v>795</v>
      </c>
      <c r="C6" s="18">
        <v>71894</v>
      </c>
      <c r="D6" s="4">
        <v>1922</v>
      </c>
      <c r="E6" s="14" t="s">
        <v>466</v>
      </c>
      <c r="F6" s="5" t="s">
        <v>193</v>
      </c>
      <c r="G6" s="1">
        <v>97</v>
      </c>
      <c r="H6" s="8" t="s">
        <v>527</v>
      </c>
      <c r="I6" s="8" t="s">
        <v>479</v>
      </c>
      <c r="J6" s="8" t="s">
        <v>475</v>
      </c>
      <c r="K6" s="1"/>
      <c r="L6" s="1"/>
    </row>
    <row r="7" spans="1:13" x14ac:dyDescent="0.35">
      <c r="A7" s="8" t="s">
        <v>412</v>
      </c>
      <c r="B7" s="8" t="s">
        <v>795</v>
      </c>
      <c r="C7" s="18">
        <v>86374</v>
      </c>
      <c r="D7" s="8">
        <v>1885</v>
      </c>
      <c r="E7" s="8" t="s">
        <v>466</v>
      </c>
      <c r="F7" s="8" t="s">
        <v>461</v>
      </c>
      <c r="G7" s="9">
        <v>134</v>
      </c>
      <c r="H7" s="8" t="s">
        <v>530</v>
      </c>
      <c r="I7" s="8" t="s">
        <v>479</v>
      </c>
      <c r="J7" s="8" t="s">
        <v>475</v>
      </c>
      <c r="K7" s="1"/>
      <c r="L7" s="1"/>
    </row>
    <row r="8" spans="1:13" x14ac:dyDescent="0.35">
      <c r="A8" s="1" t="s">
        <v>366</v>
      </c>
      <c r="B8" s="5" t="s">
        <v>795</v>
      </c>
      <c r="C8" s="18">
        <v>72837</v>
      </c>
      <c r="D8" s="1">
        <v>2015</v>
      </c>
      <c r="E8" s="8" t="s">
        <v>467</v>
      </c>
      <c r="F8" s="1" t="s">
        <v>2</v>
      </c>
      <c r="G8" s="1">
        <v>4</v>
      </c>
      <c r="H8" s="8" t="s">
        <v>533</v>
      </c>
      <c r="I8" s="8" t="s">
        <v>479</v>
      </c>
      <c r="J8" s="8" t="s">
        <v>474</v>
      </c>
      <c r="K8" s="1"/>
      <c r="L8" s="1"/>
    </row>
    <row r="9" spans="1:13" x14ac:dyDescent="0.35">
      <c r="A9" s="1" t="s">
        <v>321</v>
      </c>
      <c r="B9" s="5" t="s">
        <v>795</v>
      </c>
      <c r="C9" s="18">
        <v>68597</v>
      </c>
      <c r="D9" s="1">
        <v>2001</v>
      </c>
      <c r="E9" s="8" t="s">
        <v>466</v>
      </c>
      <c r="F9" s="1" t="s">
        <v>4</v>
      </c>
      <c r="G9" s="1">
        <v>18</v>
      </c>
      <c r="H9" s="8" t="s">
        <v>538</v>
      </c>
      <c r="I9" s="8" t="s">
        <v>479</v>
      </c>
      <c r="J9" s="8" t="s">
        <v>475</v>
      </c>
      <c r="K9" s="1"/>
      <c r="L9" s="1"/>
    </row>
    <row r="10" spans="1:13" x14ac:dyDescent="0.35">
      <c r="A10" s="1" t="s">
        <v>323</v>
      </c>
      <c r="B10" s="5" t="s">
        <v>795</v>
      </c>
      <c r="C10" s="18">
        <v>77283</v>
      </c>
      <c r="D10" s="1">
        <v>1951</v>
      </c>
      <c r="E10" s="8" t="s">
        <v>466</v>
      </c>
      <c r="F10" s="1" t="s">
        <v>134</v>
      </c>
      <c r="G10" s="1">
        <v>68</v>
      </c>
      <c r="H10" s="8" t="s">
        <v>540</v>
      </c>
      <c r="I10" s="8" t="s">
        <v>479</v>
      </c>
      <c r="J10" s="8" t="s">
        <v>475</v>
      </c>
      <c r="K10" s="1"/>
      <c r="L10" s="1"/>
    </row>
    <row r="11" spans="1:13" x14ac:dyDescent="0.35">
      <c r="A11" s="1" t="s">
        <v>282</v>
      </c>
      <c r="B11" s="5" t="s">
        <v>795</v>
      </c>
      <c r="C11" s="18">
        <v>77323</v>
      </c>
      <c r="D11" s="1">
        <v>1950</v>
      </c>
      <c r="E11" s="8" t="s">
        <v>466</v>
      </c>
      <c r="F11" s="1" t="s">
        <v>283</v>
      </c>
      <c r="G11" s="1">
        <v>69</v>
      </c>
      <c r="H11" s="8" t="s">
        <v>543</v>
      </c>
      <c r="I11" s="8" t="s">
        <v>479</v>
      </c>
      <c r="J11" s="8" t="s">
        <v>475</v>
      </c>
      <c r="K11" s="1"/>
      <c r="L11" s="1"/>
      <c r="M11" s="10"/>
    </row>
    <row r="12" spans="1:13" x14ac:dyDescent="0.35">
      <c r="A12" s="1" t="s">
        <v>288</v>
      </c>
      <c r="B12" s="5" t="s">
        <v>795</v>
      </c>
      <c r="C12" s="18">
        <v>68141</v>
      </c>
      <c r="D12" s="1">
        <v>2017</v>
      </c>
      <c r="E12" s="8" t="s">
        <v>466</v>
      </c>
      <c r="F12" s="1" t="s">
        <v>289</v>
      </c>
      <c r="G12" s="1">
        <v>2</v>
      </c>
      <c r="H12" s="8" t="s">
        <v>549</v>
      </c>
      <c r="I12" s="8" t="s">
        <v>479</v>
      </c>
      <c r="J12" s="8" t="s">
        <v>475</v>
      </c>
      <c r="K12" s="1"/>
      <c r="L12" s="1"/>
    </row>
    <row r="13" spans="1:13" x14ac:dyDescent="0.35">
      <c r="A13" s="1" t="s">
        <v>20</v>
      </c>
      <c r="B13" s="5" t="s">
        <v>795</v>
      </c>
      <c r="C13" s="18">
        <v>75779</v>
      </c>
      <c r="D13" s="1">
        <v>2015</v>
      </c>
      <c r="E13" s="1" t="s">
        <v>466</v>
      </c>
      <c r="F13" s="1" t="s">
        <v>1</v>
      </c>
      <c r="G13" s="1">
        <v>4</v>
      </c>
      <c r="H13" s="8" t="s">
        <v>551</v>
      </c>
      <c r="I13" s="8" t="s">
        <v>479</v>
      </c>
      <c r="J13" s="8" t="s">
        <v>475</v>
      </c>
      <c r="K13" s="1"/>
      <c r="L13" s="1"/>
    </row>
    <row r="14" spans="1:13" x14ac:dyDescent="0.35">
      <c r="A14" s="1" t="s">
        <v>155</v>
      </c>
      <c r="B14" s="8" t="s">
        <v>795</v>
      </c>
      <c r="C14" s="18">
        <v>73638</v>
      </c>
      <c r="D14" s="1">
        <v>1970</v>
      </c>
      <c r="E14" s="8" t="s">
        <v>466</v>
      </c>
      <c r="F14" s="1" t="s">
        <v>156</v>
      </c>
      <c r="G14" s="1">
        <v>49</v>
      </c>
      <c r="H14" s="8" t="s">
        <v>576</v>
      </c>
      <c r="I14" s="8" t="s">
        <v>479</v>
      </c>
      <c r="J14" s="8" t="s">
        <v>475</v>
      </c>
      <c r="K14" s="1"/>
      <c r="L14" s="1"/>
    </row>
    <row r="15" spans="1:13" x14ac:dyDescent="0.35">
      <c r="A15" s="1" t="s">
        <v>174</v>
      </c>
      <c r="B15" s="7" t="s">
        <v>795</v>
      </c>
      <c r="C15" s="18">
        <v>69104</v>
      </c>
      <c r="D15" s="1">
        <v>2010</v>
      </c>
      <c r="E15" s="8" t="s">
        <v>466</v>
      </c>
      <c r="F15" s="1" t="s">
        <v>4</v>
      </c>
      <c r="G15" s="1">
        <v>9</v>
      </c>
      <c r="H15" s="7" t="s">
        <v>591</v>
      </c>
      <c r="I15" s="11" t="s">
        <v>479</v>
      </c>
      <c r="J15" s="11" t="s">
        <v>475</v>
      </c>
      <c r="K15" s="11"/>
      <c r="L15" s="11"/>
      <c r="M15" s="6"/>
    </row>
    <row r="16" spans="1:13" x14ac:dyDescent="0.35">
      <c r="A16" s="1" t="s">
        <v>185</v>
      </c>
      <c r="B16" s="8" t="s">
        <v>795</v>
      </c>
      <c r="C16" s="18">
        <v>66191</v>
      </c>
      <c r="D16" s="1">
        <v>2010</v>
      </c>
      <c r="E16" s="8" t="s">
        <v>466</v>
      </c>
      <c r="F16" s="1" t="s">
        <v>4</v>
      </c>
      <c r="G16" s="1">
        <v>9</v>
      </c>
      <c r="H16" s="8" t="s">
        <v>601</v>
      </c>
      <c r="I16" s="8" t="s">
        <v>479</v>
      </c>
      <c r="J16" s="8" t="s">
        <v>475</v>
      </c>
      <c r="K16" s="1"/>
      <c r="L16" s="1"/>
    </row>
    <row r="17" spans="1:13" x14ac:dyDescent="0.35">
      <c r="A17" s="1" t="s">
        <v>186</v>
      </c>
      <c r="B17" s="7" t="s">
        <v>795</v>
      </c>
      <c r="C17" s="18">
        <v>71104</v>
      </c>
      <c r="D17" s="1">
        <v>1931</v>
      </c>
      <c r="E17" s="8" t="s">
        <v>466</v>
      </c>
      <c r="F17" s="1" t="s">
        <v>187</v>
      </c>
      <c r="G17" s="1">
        <v>88</v>
      </c>
      <c r="H17" s="7" t="s">
        <v>602</v>
      </c>
      <c r="I17" s="11" t="s">
        <v>479</v>
      </c>
      <c r="J17" s="11" t="s">
        <v>475</v>
      </c>
      <c r="K17" s="11"/>
      <c r="L17" s="11"/>
      <c r="M17" s="6"/>
    </row>
    <row r="18" spans="1:13" x14ac:dyDescent="0.35">
      <c r="A18" s="1" t="s">
        <v>189</v>
      </c>
      <c r="B18" s="8" t="s">
        <v>795</v>
      </c>
      <c r="C18" s="18">
        <v>72667</v>
      </c>
      <c r="D18" s="1">
        <v>2005</v>
      </c>
      <c r="E18" s="8" t="s">
        <v>466</v>
      </c>
      <c r="F18" s="1" t="s">
        <v>4</v>
      </c>
      <c r="G18" s="1">
        <v>14</v>
      </c>
      <c r="H18" s="8" t="s">
        <v>554</v>
      </c>
      <c r="I18" s="11" t="s">
        <v>479</v>
      </c>
      <c r="J18" s="11" t="s">
        <v>475</v>
      </c>
      <c r="K18" s="11"/>
      <c r="L18" s="11"/>
      <c r="M18" s="6"/>
    </row>
    <row r="19" spans="1:13" x14ac:dyDescent="0.35">
      <c r="A19" s="1" t="s">
        <v>192</v>
      </c>
      <c r="B19" s="7" t="s">
        <v>795</v>
      </c>
      <c r="C19" s="18">
        <v>79758</v>
      </c>
      <c r="D19" s="1">
        <v>1922</v>
      </c>
      <c r="E19" s="8" t="s">
        <v>466</v>
      </c>
      <c r="F19" s="1" t="s">
        <v>193</v>
      </c>
      <c r="G19" s="1">
        <v>97</v>
      </c>
      <c r="H19" s="7" t="s">
        <v>607</v>
      </c>
      <c r="I19" s="8" t="s">
        <v>479</v>
      </c>
      <c r="J19" s="8" t="s">
        <v>475</v>
      </c>
      <c r="K19" s="8"/>
      <c r="L19" s="8"/>
    </row>
    <row r="20" spans="1:13" x14ac:dyDescent="0.35">
      <c r="A20" s="8" t="s">
        <v>375</v>
      </c>
      <c r="B20" s="8" t="s">
        <v>795</v>
      </c>
      <c r="C20" s="18">
        <v>71293</v>
      </c>
      <c r="D20" s="8">
        <v>1974</v>
      </c>
      <c r="E20" s="8" t="s">
        <v>466</v>
      </c>
      <c r="F20" s="8" t="s">
        <v>456</v>
      </c>
      <c r="G20" s="9">
        <v>45</v>
      </c>
      <c r="H20" s="8" t="s">
        <v>608</v>
      </c>
      <c r="I20" s="8" t="s">
        <v>479</v>
      </c>
      <c r="J20" s="8" t="s">
        <v>475</v>
      </c>
      <c r="K20" s="1"/>
      <c r="L20" s="1"/>
    </row>
    <row r="21" spans="1:13" x14ac:dyDescent="0.35">
      <c r="A21" s="1" t="s">
        <v>195</v>
      </c>
      <c r="B21" s="8" t="s">
        <v>795</v>
      </c>
      <c r="C21" s="18">
        <v>74374</v>
      </c>
      <c r="D21" s="1">
        <v>1974</v>
      </c>
      <c r="E21" s="8" t="s">
        <v>466</v>
      </c>
      <c r="F21" s="1" t="s">
        <v>36</v>
      </c>
      <c r="G21" s="1">
        <v>45</v>
      </c>
      <c r="H21" s="8" t="s">
        <v>610</v>
      </c>
      <c r="I21" s="11" t="s">
        <v>479</v>
      </c>
      <c r="J21" s="11" t="s">
        <v>475</v>
      </c>
      <c r="K21" s="11"/>
      <c r="L21" s="11"/>
      <c r="M21" s="6"/>
    </row>
    <row r="22" spans="1:13" x14ac:dyDescent="0.35">
      <c r="A22" s="1" t="s">
        <v>198</v>
      </c>
      <c r="B22" s="8" t="s">
        <v>795</v>
      </c>
      <c r="C22" s="18">
        <v>83328</v>
      </c>
      <c r="D22" s="1">
        <v>1931</v>
      </c>
      <c r="E22" s="8" t="s">
        <v>466</v>
      </c>
      <c r="F22" s="1" t="s">
        <v>199</v>
      </c>
      <c r="G22" s="1">
        <v>88</v>
      </c>
      <c r="H22" s="8" t="s">
        <v>616</v>
      </c>
      <c r="I22" s="8" t="s">
        <v>479</v>
      </c>
      <c r="J22" s="8" t="s">
        <v>475</v>
      </c>
      <c r="K22" s="1"/>
      <c r="L22" s="1"/>
    </row>
    <row r="23" spans="1:13" x14ac:dyDescent="0.35">
      <c r="A23" s="1" t="s">
        <v>253</v>
      </c>
      <c r="B23" s="7" t="s">
        <v>795</v>
      </c>
      <c r="C23" s="18">
        <v>70782</v>
      </c>
      <c r="D23" s="1">
        <v>1955</v>
      </c>
      <c r="E23" s="8" t="s">
        <v>466</v>
      </c>
      <c r="F23" s="1" t="s">
        <v>4</v>
      </c>
      <c r="G23" s="1">
        <v>64</v>
      </c>
      <c r="H23" s="7" t="s">
        <v>647</v>
      </c>
      <c r="I23" s="7" t="s">
        <v>479</v>
      </c>
      <c r="J23" s="7" t="s">
        <v>475</v>
      </c>
      <c r="K23" s="1"/>
      <c r="L23" s="1"/>
    </row>
    <row r="24" spans="1:13" s="6" customFormat="1" x14ac:dyDescent="0.35">
      <c r="A24" s="11" t="s">
        <v>256</v>
      </c>
      <c r="B24" s="11" t="s">
        <v>795</v>
      </c>
      <c r="C24" s="18">
        <v>84055</v>
      </c>
      <c r="D24" s="11">
        <v>1931</v>
      </c>
      <c r="E24" s="12" t="s">
        <v>466</v>
      </c>
      <c r="F24" s="11" t="s">
        <v>33</v>
      </c>
      <c r="G24" s="1">
        <v>88</v>
      </c>
      <c r="H24" s="11" t="s">
        <v>655</v>
      </c>
      <c r="I24" s="8" t="s">
        <v>479</v>
      </c>
      <c r="J24" s="8" t="s">
        <v>475</v>
      </c>
      <c r="K24" s="8"/>
      <c r="L24" s="8"/>
      <c r="M24"/>
    </row>
    <row r="25" spans="1:13" x14ac:dyDescent="0.35">
      <c r="A25" s="8" t="s">
        <v>419</v>
      </c>
      <c r="B25" s="8" t="s">
        <v>795</v>
      </c>
      <c r="C25" s="18">
        <v>78191</v>
      </c>
      <c r="D25" s="8">
        <v>1983</v>
      </c>
      <c r="E25" s="8" t="s">
        <v>466</v>
      </c>
      <c r="F25" s="8" t="s">
        <v>454</v>
      </c>
      <c r="G25" s="9">
        <v>36</v>
      </c>
      <c r="H25" s="8" t="s">
        <v>658</v>
      </c>
      <c r="I25" s="8" t="s">
        <v>479</v>
      </c>
      <c r="J25" s="8" t="s">
        <v>475</v>
      </c>
      <c r="K25" s="1"/>
      <c r="L25" s="1"/>
    </row>
    <row r="26" spans="1:13" x14ac:dyDescent="0.35">
      <c r="A26" s="1" t="s">
        <v>32</v>
      </c>
      <c r="B26" s="7" t="s">
        <v>795</v>
      </c>
      <c r="C26" s="18">
        <v>86990</v>
      </c>
      <c r="D26" s="1">
        <v>1931</v>
      </c>
      <c r="E26" s="1" t="s">
        <v>466</v>
      </c>
      <c r="F26" s="1" t="s">
        <v>33</v>
      </c>
      <c r="G26" s="1">
        <v>88</v>
      </c>
      <c r="H26" s="7" t="s">
        <v>670</v>
      </c>
      <c r="I26" s="7" t="s">
        <v>479</v>
      </c>
      <c r="J26" s="7" t="s">
        <v>475</v>
      </c>
      <c r="K26" s="1"/>
      <c r="L26" s="1"/>
    </row>
    <row r="27" spans="1:13" x14ac:dyDescent="0.35">
      <c r="A27" s="1" t="s">
        <v>34</v>
      </c>
      <c r="B27" s="7" t="s">
        <v>795</v>
      </c>
      <c r="C27" s="18">
        <v>83223</v>
      </c>
      <c r="D27" s="1">
        <v>1987</v>
      </c>
      <c r="E27" s="1" t="s">
        <v>466</v>
      </c>
      <c r="F27" s="1" t="s">
        <v>33</v>
      </c>
      <c r="G27" s="1">
        <v>32</v>
      </c>
      <c r="H27" s="7" t="s">
        <v>671</v>
      </c>
      <c r="I27" s="7" t="s">
        <v>479</v>
      </c>
      <c r="J27" s="7" t="s">
        <v>475</v>
      </c>
      <c r="K27" s="1"/>
      <c r="L27" s="1"/>
    </row>
    <row r="28" spans="1:13" x14ac:dyDescent="0.35">
      <c r="A28" s="1" t="s">
        <v>35</v>
      </c>
      <c r="B28" s="7" t="s">
        <v>795</v>
      </c>
      <c r="C28" s="18">
        <v>74535</v>
      </c>
      <c r="D28" s="1">
        <v>1974</v>
      </c>
      <c r="E28" s="1" t="s">
        <v>466</v>
      </c>
      <c r="F28" s="1" t="s">
        <v>36</v>
      </c>
      <c r="G28" s="1">
        <v>45</v>
      </c>
      <c r="H28" s="7" t="s">
        <v>673</v>
      </c>
      <c r="I28" s="7" t="s">
        <v>479</v>
      </c>
      <c r="J28" s="7" t="s">
        <v>475</v>
      </c>
      <c r="K28" s="1"/>
      <c r="L28" s="1"/>
    </row>
    <row r="29" spans="1:13" x14ac:dyDescent="0.35">
      <c r="A29" s="8" t="s">
        <v>45</v>
      </c>
      <c r="B29" s="8" t="s">
        <v>795</v>
      </c>
      <c r="C29" s="18">
        <v>91121</v>
      </c>
      <c r="D29" s="8">
        <v>1931</v>
      </c>
      <c r="E29" s="8" t="s">
        <v>466</v>
      </c>
      <c r="F29" s="8" t="s">
        <v>442</v>
      </c>
      <c r="G29" s="1">
        <v>88</v>
      </c>
      <c r="H29" s="8" t="s">
        <v>679</v>
      </c>
      <c r="I29" s="8" t="s">
        <v>479</v>
      </c>
      <c r="J29" s="8" t="s">
        <v>475</v>
      </c>
      <c r="K29" s="1"/>
      <c r="L29" s="1"/>
    </row>
    <row r="30" spans="1:13" x14ac:dyDescent="0.35">
      <c r="A30" s="5" t="s">
        <v>415</v>
      </c>
      <c r="B30" s="5" t="s">
        <v>795</v>
      </c>
      <c r="C30" s="18">
        <v>70507</v>
      </c>
      <c r="D30" s="4">
        <v>2001</v>
      </c>
      <c r="E30" s="14" t="s">
        <v>466</v>
      </c>
      <c r="F30" s="5" t="s">
        <v>4</v>
      </c>
      <c r="G30" s="1">
        <v>18</v>
      </c>
      <c r="H30" s="8" t="s">
        <v>682</v>
      </c>
      <c r="I30" s="8" t="s">
        <v>479</v>
      </c>
      <c r="J30" s="8" t="s">
        <v>475</v>
      </c>
      <c r="K30" s="1"/>
      <c r="L30" s="1"/>
    </row>
    <row r="31" spans="1:13" x14ac:dyDescent="0.35">
      <c r="A31" s="5" t="s">
        <v>426</v>
      </c>
      <c r="B31" s="5" t="s">
        <v>795</v>
      </c>
      <c r="C31" s="18">
        <v>68713</v>
      </c>
      <c r="D31" s="4">
        <v>2015</v>
      </c>
      <c r="E31" s="14" t="s">
        <v>467</v>
      </c>
      <c r="F31" s="5" t="s">
        <v>2</v>
      </c>
      <c r="G31" s="1">
        <v>4</v>
      </c>
      <c r="H31" s="8" t="s">
        <v>684</v>
      </c>
      <c r="I31" s="8" t="s">
        <v>479</v>
      </c>
      <c r="J31" s="8" t="s">
        <v>474</v>
      </c>
      <c r="K31" s="1"/>
      <c r="L31" s="1"/>
    </row>
    <row r="32" spans="1:13" x14ac:dyDescent="0.35">
      <c r="A32" s="1" t="s">
        <v>63</v>
      </c>
      <c r="B32" s="7" t="s">
        <v>795</v>
      </c>
      <c r="C32" s="18">
        <v>77977</v>
      </c>
      <c r="D32" s="1">
        <v>1955</v>
      </c>
      <c r="E32" s="8" t="s">
        <v>466</v>
      </c>
      <c r="F32" s="1" t="s">
        <v>64</v>
      </c>
      <c r="G32" s="1">
        <v>64</v>
      </c>
      <c r="H32" s="7" t="s">
        <v>700</v>
      </c>
      <c r="I32" s="7" t="s">
        <v>479</v>
      </c>
      <c r="J32" s="7" t="s">
        <v>475</v>
      </c>
      <c r="K32" s="1"/>
      <c r="L32" s="1"/>
    </row>
    <row r="33" spans="1:13" x14ac:dyDescent="0.35">
      <c r="A33" s="1" t="s">
        <v>68</v>
      </c>
      <c r="B33" s="7" t="s">
        <v>795</v>
      </c>
      <c r="C33" s="18">
        <v>72568</v>
      </c>
      <c r="D33" s="1">
        <v>1910</v>
      </c>
      <c r="E33" s="8" t="s">
        <v>466</v>
      </c>
      <c r="F33" s="1" t="s">
        <v>69</v>
      </c>
      <c r="G33" s="1">
        <v>109</v>
      </c>
      <c r="H33" s="7" t="s">
        <v>705</v>
      </c>
      <c r="I33" s="7" t="s">
        <v>479</v>
      </c>
      <c r="J33" s="7" t="s">
        <v>475</v>
      </c>
      <c r="K33" s="1"/>
      <c r="L33" s="1"/>
    </row>
    <row r="34" spans="1:13" x14ac:dyDescent="0.35">
      <c r="A34" s="1" t="s">
        <v>78</v>
      </c>
      <c r="B34" s="7" t="s">
        <v>795</v>
      </c>
      <c r="C34" s="18">
        <v>82534</v>
      </c>
      <c r="D34" s="1">
        <v>1922</v>
      </c>
      <c r="E34" s="8" t="s">
        <v>466</v>
      </c>
      <c r="F34" s="1" t="s">
        <v>33</v>
      </c>
      <c r="G34" s="1">
        <v>97</v>
      </c>
      <c r="H34" s="7" t="s">
        <v>711</v>
      </c>
      <c r="I34" s="7" t="s">
        <v>479</v>
      </c>
      <c r="J34" s="7" t="s">
        <v>475</v>
      </c>
      <c r="K34" s="1"/>
      <c r="L34" s="1"/>
    </row>
    <row r="35" spans="1:13" x14ac:dyDescent="0.35">
      <c r="A35" s="1" t="s">
        <v>343</v>
      </c>
      <c r="B35" s="7" t="s">
        <v>795</v>
      </c>
      <c r="C35" s="18">
        <v>73271</v>
      </c>
      <c r="D35" s="1">
        <v>2010</v>
      </c>
      <c r="E35" s="8" t="s">
        <v>466</v>
      </c>
      <c r="F35" s="1" t="s">
        <v>4</v>
      </c>
      <c r="G35" s="1">
        <v>9</v>
      </c>
      <c r="H35" s="7" t="s">
        <v>721</v>
      </c>
      <c r="I35" s="8" t="s">
        <v>479</v>
      </c>
      <c r="J35" s="8" t="s">
        <v>475</v>
      </c>
      <c r="K35" s="8"/>
      <c r="L35" s="8"/>
    </row>
    <row r="36" spans="1:13" x14ac:dyDescent="0.35">
      <c r="A36" s="1" t="s">
        <v>90</v>
      </c>
      <c r="B36" s="8" t="s">
        <v>795</v>
      </c>
      <c r="C36" s="18">
        <v>83940</v>
      </c>
      <c r="D36" s="1">
        <v>1950</v>
      </c>
      <c r="E36" s="8" t="s">
        <v>466</v>
      </c>
      <c r="F36" s="1" t="s">
        <v>4</v>
      </c>
      <c r="G36" s="1">
        <v>69</v>
      </c>
      <c r="H36" s="8" t="s">
        <v>726</v>
      </c>
      <c r="I36" s="8" t="s">
        <v>479</v>
      </c>
      <c r="J36" s="8" t="s">
        <v>475</v>
      </c>
      <c r="K36" s="1"/>
      <c r="L36" s="1"/>
    </row>
    <row r="37" spans="1:13" s="6" customFormat="1" x14ac:dyDescent="0.35">
      <c r="A37" s="6" t="s">
        <v>386</v>
      </c>
      <c r="B37" s="6" t="s">
        <v>795</v>
      </c>
      <c r="C37" s="18">
        <v>74331</v>
      </c>
      <c r="D37" s="6">
        <v>1910</v>
      </c>
      <c r="E37" s="6" t="s">
        <v>466</v>
      </c>
      <c r="F37" s="6" t="s">
        <v>106</v>
      </c>
      <c r="G37" s="1">
        <v>109</v>
      </c>
      <c r="H37" s="6" t="s">
        <v>730</v>
      </c>
      <c r="I37" s="8" t="s">
        <v>479</v>
      </c>
      <c r="J37" s="8" t="s">
        <v>475</v>
      </c>
      <c r="K37" s="1"/>
      <c r="L37" s="1"/>
      <c r="M37"/>
    </row>
    <row r="38" spans="1:13" x14ac:dyDescent="0.35">
      <c r="A38" s="5" t="s">
        <v>432</v>
      </c>
      <c r="B38" s="5" t="s">
        <v>795</v>
      </c>
      <c r="C38" s="18">
        <v>78189</v>
      </c>
      <c r="D38" s="4">
        <v>1970</v>
      </c>
      <c r="E38" s="14" t="s">
        <v>466</v>
      </c>
      <c r="F38" s="5" t="s">
        <v>441</v>
      </c>
      <c r="G38" s="1">
        <v>49</v>
      </c>
      <c r="H38" s="8" t="s">
        <v>732</v>
      </c>
      <c r="I38" s="8" t="s">
        <v>479</v>
      </c>
      <c r="J38" s="8" t="s">
        <v>475</v>
      </c>
      <c r="K38" s="1"/>
      <c r="L38" s="1"/>
    </row>
    <row r="39" spans="1:13" x14ac:dyDescent="0.35">
      <c r="A39" s="1" t="s">
        <v>95</v>
      </c>
      <c r="B39" s="8" t="s">
        <v>795</v>
      </c>
      <c r="C39" s="18">
        <v>75723</v>
      </c>
      <c r="D39" s="1">
        <v>1964</v>
      </c>
      <c r="E39" s="8" t="s">
        <v>466</v>
      </c>
      <c r="F39" s="1" t="s">
        <v>4</v>
      </c>
      <c r="G39" s="1">
        <v>55</v>
      </c>
      <c r="H39" s="8" t="s">
        <v>734</v>
      </c>
      <c r="I39" s="8" t="s">
        <v>479</v>
      </c>
      <c r="J39" s="8" t="s">
        <v>475</v>
      </c>
      <c r="K39" s="1"/>
      <c r="L39" s="1"/>
    </row>
    <row r="40" spans="1:13" x14ac:dyDescent="0.35">
      <c r="A40" s="1" t="s">
        <v>96</v>
      </c>
      <c r="B40" s="7" t="s">
        <v>795</v>
      </c>
      <c r="C40" s="18">
        <v>66469</v>
      </c>
      <c r="D40" s="1">
        <v>1910</v>
      </c>
      <c r="E40" s="8" t="s">
        <v>466</v>
      </c>
      <c r="F40" s="1" t="s">
        <v>69</v>
      </c>
      <c r="G40" s="1">
        <v>109</v>
      </c>
      <c r="H40" s="17" t="s">
        <v>736</v>
      </c>
      <c r="I40" s="11" t="s">
        <v>479</v>
      </c>
      <c r="J40" s="11" t="s">
        <v>475</v>
      </c>
      <c r="K40" s="11"/>
      <c r="L40" s="11"/>
      <c r="M40" s="6"/>
    </row>
    <row r="41" spans="1:13" s="6" customFormat="1" x14ac:dyDescent="0.35">
      <c r="A41" s="11" t="s">
        <v>105</v>
      </c>
      <c r="B41" s="11" t="s">
        <v>795</v>
      </c>
      <c r="C41" s="18">
        <v>76934</v>
      </c>
      <c r="D41" s="11">
        <v>1910</v>
      </c>
      <c r="E41" s="12" t="s">
        <v>466</v>
      </c>
      <c r="F41" s="11" t="s">
        <v>106</v>
      </c>
      <c r="G41" s="1">
        <v>109</v>
      </c>
      <c r="H41" s="17" t="s">
        <v>746</v>
      </c>
      <c r="I41" s="8" t="s">
        <v>479</v>
      </c>
      <c r="J41" s="8" t="s">
        <v>475</v>
      </c>
      <c r="K41" s="8"/>
      <c r="L41" s="8"/>
      <c r="M41"/>
    </row>
    <row r="42" spans="1:13" x14ac:dyDescent="0.35">
      <c r="A42" s="1" t="s">
        <v>115</v>
      </c>
      <c r="B42" s="7" t="s">
        <v>795</v>
      </c>
      <c r="C42" s="18">
        <v>77629</v>
      </c>
      <c r="D42" s="1">
        <v>2010</v>
      </c>
      <c r="E42" s="8" t="s">
        <v>466</v>
      </c>
      <c r="F42" s="1" t="s">
        <v>4</v>
      </c>
      <c r="G42" s="1">
        <v>9</v>
      </c>
      <c r="H42" s="17" t="s">
        <v>756</v>
      </c>
      <c r="I42" s="7" t="s">
        <v>479</v>
      </c>
      <c r="J42" s="7" t="s">
        <v>475</v>
      </c>
      <c r="K42" s="1"/>
      <c r="L42" s="1"/>
    </row>
    <row r="43" spans="1:13" x14ac:dyDescent="0.35">
      <c r="A43" s="1" t="s">
        <v>126</v>
      </c>
      <c r="B43" s="7" t="s">
        <v>795</v>
      </c>
      <c r="C43" s="18">
        <v>82425</v>
      </c>
      <c r="D43" s="1">
        <v>2010</v>
      </c>
      <c r="E43" s="8" t="s">
        <v>466</v>
      </c>
      <c r="F43" s="1" t="s">
        <v>4</v>
      </c>
      <c r="G43" s="1">
        <v>9</v>
      </c>
      <c r="H43" s="17" t="s">
        <v>768</v>
      </c>
      <c r="I43" s="8" t="s">
        <v>479</v>
      </c>
      <c r="J43" s="8" t="s">
        <v>475</v>
      </c>
      <c r="K43" s="8"/>
      <c r="L43" s="8"/>
    </row>
    <row r="44" spans="1:13" x14ac:dyDescent="0.35">
      <c r="A44" s="1" t="s">
        <v>128</v>
      </c>
      <c r="B44" s="7" t="s">
        <v>795</v>
      </c>
      <c r="C44" s="18">
        <v>71063</v>
      </c>
      <c r="D44" s="1">
        <v>2005</v>
      </c>
      <c r="E44" s="8" t="s">
        <v>466</v>
      </c>
      <c r="F44" s="1" t="s">
        <v>4</v>
      </c>
      <c r="G44" s="1">
        <v>14</v>
      </c>
      <c r="H44" s="17" t="s">
        <v>771</v>
      </c>
      <c r="I44" s="11" t="s">
        <v>479</v>
      </c>
      <c r="J44" s="11" t="s">
        <v>475</v>
      </c>
      <c r="K44" s="11"/>
      <c r="L44" s="11"/>
      <c r="M44" s="6"/>
    </row>
    <row r="45" spans="1:13" x14ac:dyDescent="0.35">
      <c r="A45" s="1" t="s">
        <v>133</v>
      </c>
      <c r="B45" s="7" t="s">
        <v>795</v>
      </c>
      <c r="C45" s="18">
        <v>76491</v>
      </c>
      <c r="D45" s="1">
        <v>1951</v>
      </c>
      <c r="E45" s="8" t="s">
        <v>466</v>
      </c>
      <c r="F45" s="1" t="s">
        <v>134</v>
      </c>
      <c r="G45" s="1">
        <v>68</v>
      </c>
      <c r="H45" s="17" t="s">
        <v>773</v>
      </c>
      <c r="I45" s="7" t="s">
        <v>479</v>
      </c>
      <c r="J45" s="7" t="s">
        <v>475</v>
      </c>
      <c r="K45" s="1"/>
      <c r="L45" s="1"/>
    </row>
    <row r="46" spans="1:13" x14ac:dyDescent="0.35">
      <c r="A46" s="1" t="s">
        <v>141</v>
      </c>
      <c r="B46" s="7" t="s">
        <v>795</v>
      </c>
      <c r="C46" s="18">
        <v>68538</v>
      </c>
      <c r="D46" s="1">
        <v>2005</v>
      </c>
      <c r="E46" s="8" t="s">
        <v>466</v>
      </c>
      <c r="F46" s="1" t="s">
        <v>142</v>
      </c>
      <c r="G46" s="1">
        <v>14</v>
      </c>
      <c r="H46" s="17" t="s">
        <v>777</v>
      </c>
      <c r="I46" s="8" t="s">
        <v>479</v>
      </c>
      <c r="J46" s="8" t="s">
        <v>475</v>
      </c>
      <c r="K46" s="8"/>
      <c r="L46" s="8"/>
    </row>
    <row r="53" spans="1:7" x14ac:dyDescent="0.35">
      <c r="A53" t="s">
        <v>860</v>
      </c>
      <c r="B53" t="s">
        <v>861</v>
      </c>
      <c r="F53" t="s">
        <v>898</v>
      </c>
      <c r="G53" s="20">
        <f>2313/45</f>
        <v>51.4</v>
      </c>
    </row>
    <row r="55" spans="1:7" x14ac:dyDescent="0.35">
      <c r="A55" t="s">
        <v>862</v>
      </c>
      <c r="B55" t="s">
        <v>863</v>
      </c>
      <c r="F55" t="s">
        <v>898</v>
      </c>
      <c r="G55" s="20">
        <f>2305/43</f>
        <v>53.604651162790695</v>
      </c>
    </row>
    <row r="56" spans="1:7" x14ac:dyDescent="0.35">
      <c r="A56" t="s">
        <v>865</v>
      </c>
      <c r="B56" t="s">
        <v>864</v>
      </c>
      <c r="F56" t="s">
        <v>898</v>
      </c>
      <c r="G56">
        <v>4</v>
      </c>
    </row>
  </sheetData>
  <autoFilter ref="A1:M46" xr:uid="{69A0A262-D9BC-4A22-BD4C-C77CA1A8FDB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GB</vt:lpstr>
      <vt:lpstr>Scotland</vt:lpstr>
      <vt:lpstr>North East</vt:lpstr>
      <vt:lpstr>North West</vt:lpstr>
      <vt:lpstr>Yorkshire &amp; Humber</vt:lpstr>
      <vt:lpstr>Wales</vt:lpstr>
      <vt:lpstr>West Midlands</vt:lpstr>
      <vt:lpstr>East Midlands</vt:lpstr>
      <vt:lpstr>Eastern</vt:lpstr>
      <vt:lpstr>South East</vt:lpstr>
      <vt:lpstr>London</vt:lpstr>
      <vt:lpstr>South West</vt:lpstr>
      <vt:lpstr>England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 Fodil</dc:creator>
  <cp:lastModifiedBy>Josiah</cp:lastModifiedBy>
  <dcterms:created xsi:type="dcterms:W3CDTF">2019-11-13T11:51:58Z</dcterms:created>
  <dcterms:modified xsi:type="dcterms:W3CDTF">2019-12-11T10:15:25Z</dcterms:modified>
</cp:coreProperties>
</file>